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C:\Users\cmaldonado\Desktop\"/>
    </mc:Choice>
  </mc:AlternateContent>
  <xr:revisionPtr revIDLastSave="0" documentId="8_{AC4FB6B6-5CF4-46CE-886E-8FBAD3486D3D}" xr6:coauthVersionLast="47" xr6:coauthVersionMax="47" xr10:uidLastSave="{00000000-0000-0000-0000-000000000000}"/>
  <workbookProtection workbookAlgorithmName="SHA-512" workbookHashValue="zszNJwRCMHvFAcGHKwnwAepIqMozUAvsPUfkToNmp4dDIchTqFPHccU9/U4J6I87GOT/t6GOwsa/pbTmfdCVyg==" workbookSaltValue="TDXamb5FiRgBVHzZ74muFg==" workbookSpinCount="100000" lockStructure="1"/>
  <bookViews>
    <workbookView xWindow="-120" yWindow="-120" windowWidth="19440" windowHeight="14880" tabRatio="798" xr2:uid="{00000000-000D-0000-FFFF-FFFF00000000}"/>
  </bookViews>
  <sheets>
    <sheet name="Formulario Insumos Agrícolas" sheetId="2" r:id="rId1"/>
    <sheet name="Sheet1" sheetId="9" state="hidden" r:id="rId2"/>
    <sheet name="Insumos Industriales" sheetId="3" state="hidden" r:id="rId3"/>
    <sheet name="Maquinaria" sheetId="4" state="hidden" r:id="rId4"/>
    <sheet name="Servicios Administrativos" sheetId="5" state="hidden" r:id="rId5"/>
    <sheet name="DATA" sheetId="6" state="hidden" r:id="rId6"/>
    <sheet name="DATA General" sheetId="8" state="hidden" r:id="rId7"/>
    <sheet name="DATA Pais" sheetId="7" state="hidden" r:id="rId8"/>
  </sheets>
  <definedNames>
    <definedName name="CENTROSUMINISTRADOR">'DATA Pais'!$G$2:$G$11</definedName>
    <definedName name="CLASEDECLIENTEAC">DATA!$C$69:$C$70</definedName>
    <definedName name="CLASEDECLIENTEDI">DATA!$B$69:$B$71</definedName>
    <definedName name="CLASEDECLIENTESN">DATA!$D$69:$D$73</definedName>
    <definedName name="CLASEDECLIENTEVD">DATA!$A$69:$A$74</definedName>
    <definedName name="CLASEDECLIENTEVDSN">DATA!$E$69:$E$74</definedName>
    <definedName name="CLASEDEIMPUESTO">'DATA Pais'!$AE$2:$AE$4</definedName>
    <definedName name="CLASEDENIF">'DATA Pais'!$AC$2:$AC$11</definedName>
    <definedName name="DEPTOS">'DATA Pais'!$W$2:$W$35</definedName>
    <definedName name="ESQUEMADECLIENTEAC">DATA!$C$42:$C$43</definedName>
    <definedName name="ESQUEMADECLIENTEDI">DATA!$B$42:$B$44</definedName>
    <definedName name="ESQUEMADECLIENTESN">DATA!$D$42:$D$46</definedName>
    <definedName name="ESQUEMADECLIENTEVD">DATA!$A$42:$A$46</definedName>
    <definedName name="ESQUEMADECLIENTEVDSN">DATA!$E$42:$E$46</definedName>
    <definedName name="Excel_BuiltIn__FilterDatabase_1" localSheetId="3">#REF!</definedName>
    <definedName name="Excel_BuiltIn__FilterDatabase_1" localSheetId="4">#REF!</definedName>
    <definedName name="Excel_BuiltIn__FilterDatabase_2" localSheetId="3">'Insumos Industriales'!#REF!</definedName>
    <definedName name="Excel_BuiltIn__FilterDatabase_2" localSheetId="4">'Insumos Industriales'!#REF!</definedName>
    <definedName name="Excel_BuiltIn__FilterDatabase_3" localSheetId="3">#REF!</definedName>
    <definedName name="Excel_BuiltIn__FilterDatabase_3" localSheetId="4">#REF!</definedName>
    <definedName name="Excel_BuiltIn__FilterDatabase_4" localSheetId="3">#REF!</definedName>
    <definedName name="Excel_BuiltIn__FilterDatabase_4" localSheetId="4">#REF!</definedName>
    <definedName name="FUNCION">'DATA General'!$A$2:$A$12</definedName>
    <definedName name="FUNCIONESGRUPOS">'DATA General'!$A$2:$B$12</definedName>
    <definedName name="grupocuentas">'DATA Pais'!$A$2:$A$5</definedName>
    <definedName name="GRUPODECLIENTESAC">DATA!$C$17:$C$18</definedName>
    <definedName name="GRUPODECLIENTESDI">DATA!$B$17:$B$23</definedName>
    <definedName name="GRUPODECLIENTESSN">DATA!$D$17:$D$23</definedName>
    <definedName name="GRUPODECLIENTESVD">DATA!$A$17:$A$23</definedName>
    <definedName name="GRUPODECLIENTESVDSN">DATA!$E$17:$E$23</definedName>
    <definedName name="GRUPODEPRECIOSAC">DATA!$C$29:$C$30</definedName>
    <definedName name="GRUPODEPRECIOSDI">DATA!$B$29:$B$32</definedName>
    <definedName name="GRUPODEPRECIOSSN">DATA!$D$29:$D$34</definedName>
    <definedName name="GRUPODEPRECIOSVD">DATA!$A$29:$A$34</definedName>
    <definedName name="GRUPODEPRECIOSVDSN">DATA!$E$29:$E$34</definedName>
    <definedName name="GRUPODEVENDEDORESAC">DATA!$C$3:$C$4</definedName>
    <definedName name="GRUPODEVENDEDORESDI">DATA!$B$3:$B$9</definedName>
    <definedName name="GRUPODEVENDEDORESSN">DATA!$D$3:$D$4</definedName>
    <definedName name="GRUPODEVENDEDORESVD">DATA!$A$3:$A$10</definedName>
    <definedName name="GRUPODEVENDEDORESVDSN">DATA!$E$3:$E$8</definedName>
    <definedName name="LISTADEPRECIOSAC">DATA!$C$56:$C$62</definedName>
    <definedName name="LISTADEPRECIOSDI">DATA!$B$56:$B$62</definedName>
    <definedName name="LISTADEPRECIOSSN">DATA!$D$56:$D$62</definedName>
    <definedName name="LISTADEPRECIOSVD">DATA!$A$56:$A$62</definedName>
    <definedName name="LISTADEPRECIOSVDSN">DATA!$E$56:$E$62</definedName>
    <definedName name="MUNI05">'DATA Pais'!$AA$14:$AA$138</definedName>
    <definedName name="MUNI08">'DATA Pais'!$AA$148:$AA$171</definedName>
    <definedName name="MUNI11">'DATA Pais'!$AA$172:$AA$173</definedName>
    <definedName name="MUNI13">'DATA Pais'!$AA$174:$AA$219</definedName>
    <definedName name="MUNI15">'DATA Pais'!$AA$220:$AA$343</definedName>
    <definedName name="MUNI17">'DATA Pais'!$AA$344:$AA$371</definedName>
    <definedName name="MUNI18">'DATA Pais'!$AA$372:$AA$388</definedName>
    <definedName name="MUNI19">'DATA Pais'!$AA$409:$AA$451</definedName>
    <definedName name="MUNI20">'DATA Pais'!$AA$452:$AA$477</definedName>
    <definedName name="MUNI23">'DATA Pais'!$AA$510:$AA$538</definedName>
    <definedName name="MUNI25">'DATA Pais'!$AA$539:$AA$655</definedName>
    <definedName name="MUNI27">'DATA Pais'!$AA$478:$AA$509</definedName>
    <definedName name="MUNI41">'DATA Pais'!$AA$671:$AA$708</definedName>
    <definedName name="MUNI44">'DATA Pais'!$AA$709:$AA$724</definedName>
    <definedName name="MUNI47">'DATA Pais'!$AA$725:$AA$755</definedName>
    <definedName name="MUNI50">'DATA Pais'!$AA$756:$AA$785</definedName>
    <definedName name="MUNI52">'DATA Pais'!$AA$786:$AA$850</definedName>
    <definedName name="MUNI54">'DATA Pais'!$AA$851:$AA$891</definedName>
    <definedName name="MUNI63">'DATA Pais'!$AA$906:$AA$918</definedName>
    <definedName name="MUNI66">'DATA Pais'!$AA$919:$AA$933</definedName>
    <definedName name="MUNI68">'DATA Pais'!$AA$937:$AA$1024</definedName>
    <definedName name="MUNI70">'DATA Pais'!$AA$1025:$AA$1051</definedName>
    <definedName name="MUNI73">'DATA Pais'!$AA$1052:$AA$1099</definedName>
    <definedName name="MUNI76">'DATA Pais'!$AA$1100:$AA$1142</definedName>
    <definedName name="MUNI81">'DATA Pais'!$AA$140:$AA$147</definedName>
    <definedName name="MUNI85">'DATA Pais'!$AA$389:$AA$408</definedName>
    <definedName name="MUNI86">'DATA Pais'!$AA$892:$AA$905</definedName>
    <definedName name="MUNI88">'DATA Pais'!$AA$934:$AA$936</definedName>
    <definedName name="MUNI91">'DATA Pais'!$AA$2:$AA$13</definedName>
    <definedName name="MUNI94">'DATA Pais'!$AA$656:$AA$665</definedName>
    <definedName name="MUNI95">'DATA Pais'!$AA$666:$AA$670</definedName>
    <definedName name="MUNI97">'DATA Pais'!$AA$1143:$AA$1149</definedName>
    <definedName name="MUNI99">'DATA Pais'!$AA$1150:$AA$1154</definedName>
    <definedName name="OFICINADEVENTAS">'DATA Pais'!$C$2:$C$5</definedName>
    <definedName name="_xlnm.Print_Area" localSheetId="0">'Formulario Insumos Agrícolas'!$B$1:$AW$89</definedName>
    <definedName name="_xlnm.Print_Area" localSheetId="2">'Insumos Industriales'!$B$1:$AX$64</definedName>
    <definedName name="_xlnm.Print_Area" localSheetId="3">Maquinaria!$A$1:$AX$79</definedName>
    <definedName name="_xlnm.Print_Area" localSheetId="4">'Servicios Administrativos'!$A$1:$AY$78</definedName>
    <definedName name="RAMOAC">DATA!$C$84:$C$85</definedName>
    <definedName name="RAMODI">DATA!$B$84:$B$86</definedName>
    <definedName name="RAMOSN">DATA!$D$84:$D$99</definedName>
    <definedName name="RAMOVD">DATA!$A$84:$A$99</definedName>
    <definedName name="RAMOVDSN">DATA!$E$84:$E$99</definedName>
    <definedName name="SUBRAMO">'DATA General'!$F$2:$F$88</definedName>
    <definedName name="SUBRAMO10">'DATA General'!$F$2:$F$48</definedName>
    <definedName name="SUBRAMO11">'DATA General'!$G$2:$G$9</definedName>
    <definedName name="SUBRAMO12">'DATA General'!$H$2:$H$7</definedName>
    <definedName name="SUBRAMO13">'DATA General'!$I$2:$I$4</definedName>
    <definedName name="SUBRAMO20">'DATA General'!$J$2:$J$10</definedName>
    <definedName name="SUBRAMO21">'DATA General'!$K$2:$K$6</definedName>
    <definedName name="SUBRAMO22">'DATA General'!$L$2:$L$4</definedName>
    <definedName name="SUBRAMO30">'DATA General'!$M$2:$M$7</definedName>
    <definedName name="SUBRAMO31">'DATA General'!$N$2:$N$4</definedName>
    <definedName name="SUBRAMO32">'DATA General'!$O$2:$O$7</definedName>
    <definedName name="SUBRAMO33">'DATA General'!$P$2:$P$4</definedName>
    <definedName name="SUBRAMO34">'DATA General'!$Q$2:$Q$4</definedName>
    <definedName name="SUBRAMO35">'DATA General'!$R$2:$R$4</definedName>
    <definedName name="SUBRAMO36">'DATA General'!$S$2:$S$6</definedName>
    <definedName name="SUBRAMO37">'DATA General'!$T$2:$T$7</definedName>
    <definedName name="TSOLICITUD" localSheetId="3">Maquinaria!$AO$2</definedName>
    <definedName name="TSOLICITUD" localSheetId="4">'Servicios Administrativos'!$AO$2</definedName>
    <definedName name="TSOLICITUD">'Formulario Insumos Agrícolas'!$AO$2</definedName>
    <definedName name="VENDEDOR111">'DATA Pais'!$I$2:$I$15</definedName>
    <definedName name="VENDEDOR112">'DATA Pais'!$K$2:$K$15</definedName>
    <definedName name="VENDEDOR113">'DATA Pais'!$M$2:$M$14</definedName>
    <definedName name="VENDEDOR120">'DATA Pais'!$O$2:$O$37</definedName>
    <definedName name="VENDEDOR140">'DATA Pais'!$Q$2:$Q$7</definedName>
    <definedName name="VENDEDOR150">'DATA Pais'!$S$2:$S$7</definedName>
    <definedName name="VENDEDOR910">'DATA Pais'!$U$5</definedName>
    <definedName name="Z_98A829E1_7621_4963_A8C2_24351EBB2C5C_.wvu.Cols" localSheetId="3">Maquinaria!$BA:$BA</definedName>
    <definedName name="Z_98A829E1_7621_4963_A8C2_24351EBB2C5C_.wvu.Cols" localSheetId="4">'Servicios Administrativos'!$BA:$BA</definedName>
    <definedName name="Z_98A829E1_7621_4963_A8C2_24351EBB2C5C_.wvu.PrintArea" localSheetId="0">'Formulario Insumos Agrícolas'!$A$1:$AY$89</definedName>
    <definedName name="Z_98A829E1_7621_4963_A8C2_24351EBB2C5C_.wvu.PrintArea" localSheetId="2">'Insumos Industriales'!$B$1:$AY$64</definedName>
    <definedName name="Z_98A829E1_7621_4963_A8C2_24351EBB2C5C_.wvu.PrintArea" localSheetId="3">Maquinaria!$A$1:$AX$79</definedName>
    <definedName name="Z_98A829E1_7621_4963_A8C2_24351EBB2C5C_.wvu.PrintArea" localSheetId="4">'Servicios Administrativos'!$A$1:$AY$78</definedName>
    <definedName name="Z_98A829E1_7621_4963_A8C2_24351EBB2C5C_.wvu.Rows" localSheetId="2">'Insumos Industriales'!$65:$95</definedName>
    <definedName name="Z_98A829E1_7621_4963_A8C2_24351EBB2C5C_.wvu.Rows" localSheetId="3">Maquinaria!$81:$234</definedName>
    <definedName name="Z_98A829E1_7621_4963_A8C2_24351EBB2C5C_.wvu.Rows" localSheetId="4">'Servicios Administrativos'!$84:$234</definedName>
    <definedName name="ZONADEVENTAS">'DATA Pais'!$E$2:$E$36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3" i="2" l="1"/>
  <c r="O29" i="2" l="1"/>
  <c r="AL43" i="2" l="1"/>
  <c r="U18" i="3"/>
  <c r="Q9" i="2"/>
  <c r="Q12" i="2"/>
  <c r="Q11" i="2"/>
  <c r="S9" i="4"/>
  <c r="Q9" i="4" s="1"/>
  <c r="S10" i="4"/>
  <c r="Q10" i="4" s="1"/>
  <c r="AF21" i="4"/>
  <c r="AG16" i="3"/>
  <c r="Q10" i="2"/>
  <c r="AM32" i="3"/>
  <c r="AM30" i="3"/>
  <c r="AM28" i="3"/>
  <c r="U25" i="3"/>
  <c r="AK23" i="3"/>
  <c r="S23" i="3"/>
  <c r="R11" i="3"/>
  <c r="R10" i="3"/>
  <c r="R9" i="3"/>
  <c r="AE50" i="2"/>
  <c r="AL45" i="2"/>
  <c r="B22" i="2"/>
  <c r="B23" i="2"/>
  <c r="AJ35" i="2"/>
  <c r="S77" i="2"/>
  <c r="S11" i="4"/>
  <c r="Q11" i="4" s="1"/>
  <c r="S12" i="4"/>
  <c r="Q12" i="4" s="1"/>
  <c r="B15" i="4"/>
  <c r="B16" i="4"/>
  <c r="AJ28" i="4"/>
  <c r="AL33" i="4"/>
  <c r="AL35" i="4"/>
  <c r="AL37" i="4"/>
  <c r="S68" i="4"/>
  <c r="Q9" i="5"/>
  <c r="Q10" i="5"/>
  <c r="Q11" i="5"/>
  <c r="AF24" i="5"/>
  <c r="AJ31" i="5"/>
  <c r="AL36" i="5"/>
  <c r="AL38" i="5"/>
  <c r="AL40" i="5"/>
  <c r="S67" i="5"/>
  <c r="Q7" i="5" l="1"/>
  <c r="T33" i="5" s="1"/>
  <c r="R7" i="3"/>
  <c r="U12" i="3" s="1"/>
  <c r="Q7" i="4"/>
  <c r="Q55" i="4" s="1"/>
  <c r="Q19" i="2"/>
  <c r="T22" i="2" s="1"/>
  <c r="T30" i="4"/>
  <c r="Q7" i="2"/>
  <c r="Q46" i="5" l="1"/>
  <c r="E46" i="5"/>
  <c r="T11" i="5"/>
  <c r="R31" i="5"/>
  <c r="Q56" i="5"/>
  <c r="AC46" i="5"/>
  <c r="E56" i="5"/>
  <c r="T14" i="4"/>
  <c r="R28" i="4"/>
  <c r="AC43" i="4"/>
  <c r="E55" i="4"/>
  <c r="E43" i="4"/>
  <c r="Q43" i="4"/>
  <c r="R35" i="2"/>
  <c r="T37" i="2"/>
  <c r="I52" i="2"/>
  <c r="Q56" i="2"/>
  <c r="E56" i="2"/>
  <c r="T13" i="2"/>
  <c r="I5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CRincon</author>
    <author>Maria Renee Rodriguez Castañeda</author>
    <author/>
  </authors>
  <commentList>
    <comment ref="G29" authorId="0" shapeId="0" xr:uid="{00000000-0006-0000-0000-000001000000}">
      <text>
        <r>
          <rPr>
            <b/>
            <sz val="9"/>
            <color indexed="81"/>
            <rFont val="Tahoma"/>
            <family val="2"/>
          </rPr>
          <t>CRincon:</t>
        </r>
        <r>
          <rPr>
            <sz val="9"/>
            <color indexed="81"/>
            <rFont val="Tahoma"/>
            <family val="2"/>
          </rPr>
          <t xml:space="preserve">
Digite el código postal correspondiente a la zona geografica del cliente</t>
        </r>
      </text>
    </comment>
    <comment ref="K36" authorId="1" shapeId="0" xr:uid="{00000000-0006-0000-0000-000002000000}">
      <text>
        <r>
          <rPr>
            <sz val="9"/>
            <color indexed="81"/>
            <rFont val="Tahoma"/>
            <family val="2"/>
          </rPr>
          <t>Si el cliente es canal DI, colocarle el cultivo que más atienda.</t>
        </r>
      </text>
    </comment>
    <comment ref="I49" authorId="2" shapeId="0" xr:uid="{00000000-0006-0000-0000-000003000000}">
      <text>
        <r>
          <rPr>
            <sz val="9"/>
            <color indexed="8"/>
            <rFont val="Tahoma"/>
            <family val="2"/>
          </rPr>
          <t>Lugar donde esta ubicado el negocio o finca.</t>
        </r>
      </text>
    </comment>
    <comment ref="AH49" authorId="2" shapeId="0" xr:uid="{00000000-0006-0000-0000-000004000000}">
      <text>
        <r>
          <rPr>
            <sz val="9"/>
            <color indexed="8"/>
            <rFont val="Tahoma"/>
            <family val="2"/>
          </rPr>
          <t>Oficina de ventas donde se atenderá al cliente.</t>
        </r>
      </text>
    </comment>
    <comment ref="B88" authorId="2" shapeId="0" xr:uid="{00000000-0006-0000-0000-000005000000}">
      <text>
        <r>
          <rPr>
            <b/>
            <sz val="9"/>
            <color indexed="8"/>
            <rFont val="Tahoma"/>
            <family val="2"/>
          </rPr>
          <t>Vendedor o facturador.</t>
        </r>
      </text>
    </comment>
    <comment ref="R88" authorId="2" shapeId="0" xr:uid="{00000000-0006-0000-0000-000006000000}">
      <text>
        <r>
          <rPr>
            <b/>
            <sz val="9"/>
            <color indexed="8"/>
            <rFont val="Tahoma"/>
            <family val="2"/>
          </rPr>
          <t>Gerente comercial.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F25" authorId="0" shapeId="0" xr:uid="{00000000-0006-0000-0100-000001000000}">
      <text>
        <r>
          <rPr>
            <b/>
            <sz val="9"/>
            <color indexed="8"/>
            <rFont val="Tahoma"/>
            <family val="2"/>
          </rPr>
          <t>Aplica para sociedades anónimas que solo indican representante legal.</t>
        </r>
      </text>
    </comment>
    <comment ref="G28" authorId="0" shapeId="0" xr:uid="{00000000-0006-0000-0100-000002000000}">
      <text>
        <r>
          <rPr>
            <sz val="9"/>
            <color indexed="8"/>
            <rFont val="Tahoma"/>
            <family val="2"/>
          </rPr>
          <t>Ingresar datos del propietario o representante legal.</t>
        </r>
      </text>
    </comment>
    <comment ref="J36" authorId="0" shapeId="0" xr:uid="{00000000-0006-0000-0100-000003000000}">
      <text>
        <r>
          <rPr>
            <sz val="9"/>
            <color indexed="8"/>
            <rFont val="Tahoma"/>
            <family val="2"/>
          </rPr>
          <t>Lugar donde esta ubicado el negocio o finca.</t>
        </r>
      </text>
    </comment>
    <comment ref="AI36" authorId="0" shapeId="0" xr:uid="{00000000-0006-0000-0100-000004000000}">
      <text>
        <r>
          <rPr>
            <sz val="9"/>
            <color indexed="8"/>
            <rFont val="Tahoma"/>
            <family val="2"/>
          </rPr>
          <t>Oficina de ventas donde se atenderá al cliente.</t>
        </r>
      </text>
    </comment>
    <comment ref="AO53" authorId="0" shapeId="0" xr:uid="{00000000-0006-0000-0100-000005000000}">
      <text>
        <r>
          <rPr>
            <b/>
            <sz val="9"/>
            <color indexed="8"/>
            <rFont val="Tahoma"/>
            <family val="2"/>
          </rPr>
          <t xml:space="preserve">Administrator:
</t>
        </r>
        <r>
          <rPr>
            <sz val="9"/>
            <color indexed="8"/>
            <rFont val="Tahoma"/>
            <family val="2"/>
          </rPr>
          <t>El monto debe estar en moneda local</t>
        </r>
      </text>
    </comment>
    <comment ref="C63" authorId="0" shapeId="0" xr:uid="{00000000-0006-0000-0100-000006000000}">
      <text>
        <r>
          <rPr>
            <b/>
            <sz val="9"/>
            <color indexed="8"/>
            <rFont val="Tahoma"/>
            <family val="2"/>
          </rPr>
          <t>Vendedor o facturador.</t>
        </r>
      </text>
    </comment>
    <comment ref="S63" authorId="0" shapeId="0" xr:uid="{00000000-0006-0000-0100-000007000000}">
      <text>
        <r>
          <rPr>
            <b/>
            <sz val="9"/>
            <color indexed="8"/>
            <rFont val="Tahoma"/>
            <family val="2"/>
          </rPr>
          <t>Gerente comercial.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23" authorId="0" shapeId="0" xr:uid="{00000000-0006-0000-0200-000001000000}">
      <text>
        <r>
          <rPr>
            <sz val="9"/>
            <color indexed="8"/>
            <rFont val="Tahoma"/>
            <family val="2"/>
          </rPr>
          <t>Ingresar municipio</t>
        </r>
      </text>
    </comment>
    <comment ref="X23" authorId="0" shapeId="0" xr:uid="{00000000-0006-0000-0200-000002000000}">
      <text>
        <r>
          <rPr>
            <sz val="9"/>
            <color indexed="8"/>
            <rFont val="Tahoma"/>
            <family val="2"/>
          </rPr>
          <t xml:space="preserve">Ingresar departamento
</t>
        </r>
      </text>
    </comment>
    <comment ref="AD30" authorId="0" shapeId="0" xr:uid="{00000000-0006-0000-0200-000003000000}">
      <text>
        <r>
          <rPr>
            <b/>
            <sz val="9"/>
            <color indexed="8"/>
            <rFont val="Tahoma"/>
            <family val="2"/>
          </rPr>
          <t>Aplica para sociedades anónimas que solo indican representante legal.</t>
        </r>
      </text>
    </comment>
    <comment ref="F33" authorId="0" shapeId="0" xr:uid="{00000000-0006-0000-0200-000004000000}">
      <text>
        <r>
          <rPr>
            <sz val="9"/>
            <color indexed="8"/>
            <rFont val="Tahoma"/>
            <family val="2"/>
          </rPr>
          <t>Ingresar datos del propietario o representante legal.</t>
        </r>
      </text>
    </comment>
    <comment ref="I41" authorId="0" shapeId="0" xr:uid="{00000000-0006-0000-0200-000005000000}">
      <text>
        <r>
          <rPr>
            <sz val="9"/>
            <color indexed="8"/>
            <rFont val="Tahoma"/>
            <family val="2"/>
          </rPr>
          <t>Lugar donde esta ubicado el negocio o finca.</t>
        </r>
      </text>
    </comment>
    <comment ref="AH41" authorId="0" shapeId="0" xr:uid="{00000000-0006-0000-0200-000006000000}">
      <text>
        <r>
          <rPr>
            <sz val="9"/>
            <color indexed="8"/>
            <rFont val="Tahoma"/>
            <family val="2"/>
          </rPr>
          <t>Oficina de ventas donde se atenderá al cliente.</t>
        </r>
      </text>
    </comment>
    <comment ref="B78" authorId="0" shapeId="0" xr:uid="{00000000-0006-0000-0200-000007000000}">
      <text>
        <r>
          <rPr>
            <b/>
            <sz val="9"/>
            <color indexed="8"/>
            <rFont val="Tahoma"/>
            <family val="2"/>
          </rPr>
          <t>Vendedor o facturador.</t>
        </r>
      </text>
    </comment>
    <comment ref="R78" authorId="0" shapeId="0" xr:uid="{00000000-0006-0000-0200-000008000000}">
      <text>
        <r>
          <rPr>
            <b/>
            <sz val="9"/>
            <color indexed="8"/>
            <rFont val="Tahoma"/>
            <family val="2"/>
          </rPr>
          <t>Gerente comercial.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26" authorId="0" shapeId="0" xr:uid="{00000000-0006-0000-0300-000001000000}">
      <text>
        <r>
          <rPr>
            <sz val="9"/>
            <color indexed="8"/>
            <rFont val="Tahoma"/>
            <family val="2"/>
          </rPr>
          <t>Ingresar municipio</t>
        </r>
      </text>
    </comment>
    <comment ref="U26" authorId="0" shapeId="0" xr:uid="{00000000-0006-0000-0300-000002000000}">
      <text>
        <r>
          <rPr>
            <b/>
            <sz val="9"/>
            <color indexed="8"/>
            <rFont val="Tahoma"/>
            <family val="2"/>
          </rPr>
          <t>Ingrese departamento.</t>
        </r>
      </text>
    </comment>
    <comment ref="AC33" authorId="0" shapeId="0" xr:uid="{00000000-0006-0000-0300-000003000000}">
      <text>
        <r>
          <rPr>
            <b/>
            <sz val="9"/>
            <color indexed="8"/>
            <rFont val="Tahoma"/>
            <family val="2"/>
          </rPr>
          <t>Aplica para sociedades anónimas que solo indican representante legal.</t>
        </r>
      </text>
    </comment>
    <comment ref="F36" authorId="0" shapeId="0" xr:uid="{00000000-0006-0000-0300-000004000000}">
      <text>
        <r>
          <rPr>
            <sz val="9"/>
            <color indexed="8"/>
            <rFont val="Tahoma"/>
            <family val="2"/>
          </rPr>
          <t>Ingresar datos del propietario o representante legal.</t>
        </r>
      </text>
    </comment>
    <comment ref="I44" authorId="0" shapeId="0" xr:uid="{00000000-0006-0000-0300-000005000000}">
      <text>
        <r>
          <rPr>
            <sz val="9"/>
            <color indexed="8"/>
            <rFont val="Tahoma"/>
            <family val="2"/>
          </rPr>
          <t>Lugar donde esta ubicado el negocio o finca.</t>
        </r>
      </text>
    </comment>
    <comment ref="AH44" authorId="0" shapeId="0" xr:uid="{00000000-0006-0000-0300-000006000000}">
      <text>
        <r>
          <rPr>
            <sz val="9"/>
            <color indexed="8"/>
            <rFont val="Tahoma"/>
            <family val="2"/>
          </rPr>
          <t>Oficina de ventas donde se atenderá al cliente.</t>
        </r>
      </text>
    </comment>
    <comment ref="B77" authorId="0" shapeId="0" xr:uid="{00000000-0006-0000-0300-000007000000}">
      <text>
        <r>
          <rPr>
            <b/>
            <sz val="9"/>
            <color indexed="8"/>
            <rFont val="Tahoma"/>
            <family val="2"/>
          </rPr>
          <t>Vendedor o facturador.</t>
        </r>
      </text>
    </comment>
    <comment ref="R77" authorId="0" shapeId="0" xr:uid="{00000000-0006-0000-0300-000008000000}">
      <text>
        <r>
          <rPr>
            <b/>
            <sz val="9"/>
            <color indexed="8"/>
            <rFont val="Tahoma"/>
            <family val="2"/>
          </rPr>
          <t>Gerente comercial</t>
        </r>
      </text>
    </comment>
  </commentList>
</comments>
</file>

<file path=xl/sharedStrings.xml><?xml version="1.0" encoding="utf-8"?>
<sst xmlns="http://schemas.openxmlformats.org/spreadsheetml/2006/main" count="4627" uniqueCount="2154">
  <si>
    <t>NOMBRE</t>
  </si>
  <si>
    <t>PAIS</t>
  </si>
  <si>
    <t>CLAVE DE GRUPO</t>
  </si>
  <si>
    <t>RAMO</t>
  </si>
  <si>
    <t>1000 AGRICOLA</t>
  </si>
  <si>
    <t>3100 COMUNICACIONES</t>
  </si>
  <si>
    <t>1100 GANADERO</t>
  </si>
  <si>
    <t>3200 COMERCIO</t>
  </si>
  <si>
    <t>1200 PESQUERO</t>
  </si>
  <si>
    <t>3300 TURISMO</t>
  </si>
  <si>
    <t>1300 MINERO</t>
  </si>
  <si>
    <t>3400 SANIDAD</t>
  </si>
  <si>
    <t>2000 INDUSTRIA</t>
  </si>
  <si>
    <t>3500 EDUCACION</t>
  </si>
  <si>
    <t>2100 CONSTRUCCION</t>
  </si>
  <si>
    <t>3600 FINANZAS</t>
  </si>
  <si>
    <t>2200 ENERGIA</t>
  </si>
  <si>
    <t>3700 GOBIERNO</t>
  </si>
  <si>
    <t>3000 TRANSPORTE</t>
  </si>
  <si>
    <t>9900 OTROS</t>
  </si>
  <si>
    <t>1001 AGUACATE</t>
  </si>
  <si>
    <t>1101 BOVINO</t>
  </si>
  <si>
    <t>1002 AJONJOLI</t>
  </si>
  <si>
    <t>1102 CAPRINO</t>
  </si>
  <si>
    <t>1003 ALGODON</t>
  </si>
  <si>
    <t>1103 EQUINO</t>
  </si>
  <si>
    <t>1004 ARROZ</t>
  </si>
  <si>
    <t>1104 OVINO</t>
  </si>
  <si>
    <t>1005 ARVEJA</t>
  </si>
  <si>
    <t>1105 PORCINO</t>
  </si>
  <si>
    <t>1006 AVENA</t>
  </si>
  <si>
    <t>1106 OTROS GANADERO</t>
  </si>
  <si>
    <t>1007 BANANO/PLATANO</t>
  </si>
  <si>
    <t>1201 CRUSTACEOS/MOLUSCOS</t>
  </si>
  <si>
    <t>1008 CAFE</t>
  </si>
  <si>
    <t>1202 PECES</t>
  </si>
  <si>
    <t>1009 CALABAZA</t>
  </si>
  <si>
    <t>1203 VEGETACION MARINA</t>
  </si>
  <si>
    <t>1010 CAÑA DE AZUCAR</t>
  </si>
  <si>
    <t>1204 OTROS PESQUERO</t>
  </si>
  <si>
    <t>1011 CEBADA</t>
  </si>
  <si>
    <t>1301 MINERALES</t>
  </si>
  <si>
    <t>1012 CEBOLLA/AJO</t>
  </si>
  <si>
    <t>2001 ALIMENTOS/BEBIDAS</t>
  </si>
  <si>
    <t>1013 CHILE</t>
  </si>
  <si>
    <t>2002 BIENES DE CONSUMO</t>
  </si>
  <si>
    <t>1014 CITRICOS</t>
  </si>
  <si>
    <t>2003 BIENES INDUSTRIALES</t>
  </si>
  <si>
    <t>1015 ESPARRAGO</t>
  </si>
  <si>
    <t>2004 FARMACEUTICOS</t>
  </si>
  <si>
    <t>1016 FRIJOL</t>
  </si>
  <si>
    <t>2005 MAQUINARIA/EQUIPO</t>
  </si>
  <si>
    <t>1017 FRUTOS SECOS</t>
  </si>
  <si>
    <t>2006 TEXTIL/CALZADO</t>
  </si>
  <si>
    <t>1018 GARBANZO</t>
  </si>
  <si>
    <t>2007 OTROS INDUSTRIA</t>
  </si>
  <si>
    <t>1019 HULE</t>
  </si>
  <si>
    <t>2101 INFRAESTRUCTURA</t>
  </si>
  <si>
    <t>1020 MAIZ/SORGO</t>
  </si>
  <si>
    <t>2102 INMUEBLES</t>
  </si>
  <si>
    <t>1021 MANGO</t>
  </si>
  <si>
    <t>2103 OTROS CONSTRUCCION</t>
  </si>
  <si>
    <t>1022 MANI/CACAHUATE</t>
  </si>
  <si>
    <t>2201 ENERGIA</t>
  </si>
  <si>
    <t>1023 MANZANA</t>
  </si>
  <si>
    <t>3001 AEREO</t>
  </si>
  <si>
    <t>1024 MELON</t>
  </si>
  <si>
    <t>3002 MARITIMO</t>
  </si>
  <si>
    <t>1025 OLEAGINOSAS</t>
  </si>
  <si>
    <t>3003 TERRESTRE</t>
  </si>
  <si>
    <t>1026 ORNAMENTALES</t>
  </si>
  <si>
    <t>3004 OTROS TRANSPORTE</t>
  </si>
  <si>
    <t>1027 OTRAS FRUTAS</t>
  </si>
  <si>
    <t>3101 TELECOMUNICACIONES</t>
  </si>
  <si>
    <t>1028 OTRAS HORTALIZAS</t>
  </si>
  <si>
    <t>3201 AGROSERVICIOS</t>
  </si>
  <si>
    <t>1029 PALMA AFRICANA</t>
  </si>
  <si>
    <t>3202 MINORISTAS</t>
  </si>
  <si>
    <t>1030 PAPA</t>
  </si>
  <si>
    <t>3203 MAYORISTAS</t>
  </si>
  <si>
    <t>1031 PAPAYA</t>
  </si>
  <si>
    <t>3204 OTROS COMERCIO</t>
  </si>
  <si>
    <t>1032 PASTOS</t>
  </si>
  <si>
    <t>3301 TURISMO</t>
  </si>
  <si>
    <t>1033 PIÑA</t>
  </si>
  <si>
    <t>3401 SANIDAD</t>
  </si>
  <si>
    <t>1034 SANDIA</t>
  </si>
  <si>
    <t>3501 EDUCACION</t>
  </si>
  <si>
    <t>1035 SOYA</t>
  </si>
  <si>
    <t>3601 ASEGURADORAS</t>
  </si>
  <si>
    <t>1036 TABACO</t>
  </si>
  <si>
    <t>3602 BANCOS/FINANCIERAS</t>
  </si>
  <si>
    <t>1037 TOMATE</t>
  </si>
  <si>
    <t>3603 OTROS FINANZAS</t>
  </si>
  <si>
    <t>1038 TRIGO</t>
  </si>
  <si>
    <t>3701 ESTADOS</t>
  </si>
  <si>
    <t>1039 VID</t>
  </si>
  <si>
    <t>3702 MINISTERIOS</t>
  </si>
  <si>
    <t>1040 OTROS AGRICOLA</t>
  </si>
  <si>
    <t>3703 MUNICIPALIDADES</t>
  </si>
  <si>
    <t>3704 OTROS GOBIERNO</t>
  </si>
  <si>
    <t>9901 OTROS</t>
  </si>
  <si>
    <t>CLASE DE CLIENTE</t>
  </si>
  <si>
    <t>10 COMERCIAL</t>
  </si>
  <si>
    <t>13 GOBIERNO</t>
  </si>
  <si>
    <t>11 COMPETIDOR</t>
  </si>
  <si>
    <t>14 NO LUCRATIVO</t>
  </si>
  <si>
    <t>12 EMPRESA RELACIONADA</t>
  </si>
  <si>
    <t>15 SOCIO</t>
  </si>
  <si>
    <t>NOMBRE DEL DUEÑO</t>
  </si>
  <si>
    <t>10 PROPIETARIO</t>
  </si>
  <si>
    <t>1000 DIRECCION GENERAL</t>
  </si>
  <si>
    <t>11 GERENTE</t>
  </si>
  <si>
    <t>1001 FINANZAS</t>
  </si>
  <si>
    <t>12 ASISTENTE</t>
  </si>
  <si>
    <t>1002 VENTAS</t>
  </si>
  <si>
    <t>13 CONTADOR</t>
  </si>
  <si>
    <t>1003 OPERACIONES</t>
  </si>
  <si>
    <t>14 TESORERO</t>
  </si>
  <si>
    <t>1004 OTROS</t>
  </si>
  <si>
    <t>15 VENDEDOR</t>
  </si>
  <si>
    <t>1005 PERSONA INDIVIDUAL</t>
  </si>
  <si>
    <t>16 COMPRAS</t>
  </si>
  <si>
    <t>17 PRODUCCION</t>
  </si>
  <si>
    <t>18 LOGISTICA</t>
  </si>
  <si>
    <t>19 PERSONA INDIVIDUAL</t>
  </si>
  <si>
    <t>ZONA DE VENTAS</t>
  </si>
  <si>
    <t>GTAV ALTA VERAPAZ</t>
  </si>
  <si>
    <t>GTPE PETEN</t>
  </si>
  <si>
    <t>GTBV BAJA VERAPAZ</t>
  </si>
  <si>
    <t>GTQU QUETZALTENANGO</t>
  </si>
  <si>
    <t>GTCH CHIMALTENANGO</t>
  </si>
  <si>
    <t>GTQC QUICHE</t>
  </si>
  <si>
    <t>GTCQ CHIQUIMULA</t>
  </si>
  <si>
    <t>GTRE RETALHULEU</t>
  </si>
  <si>
    <t>GTEP EL PROGRESO</t>
  </si>
  <si>
    <t>GTSA SACATEPEQUEZ</t>
  </si>
  <si>
    <t>GTES ESCUINTLA</t>
  </si>
  <si>
    <t>GTSM SAN MARCOS</t>
  </si>
  <si>
    <t>GTGU GUATEMALA</t>
  </si>
  <si>
    <t>GTSR SANTA ROSA</t>
  </si>
  <si>
    <t>GTHU HUEHUETENANGO</t>
  </si>
  <si>
    <t>GTSO SOLOLA</t>
  </si>
  <si>
    <t>GTIZ IZABAL</t>
  </si>
  <si>
    <t>GTSU SUCHITEPEQUEZ</t>
  </si>
  <si>
    <t>GTJA JALAPA</t>
  </si>
  <si>
    <t>GTTO TOTONICAPAN</t>
  </si>
  <si>
    <t>GTJU JUTIAPA</t>
  </si>
  <si>
    <t>GTZA ZACAPA</t>
  </si>
  <si>
    <t>OFICINA DE VENTAS</t>
  </si>
  <si>
    <t>GT01 GUATEMALA</t>
  </si>
  <si>
    <t>GRUPO DE CLIENTES</t>
  </si>
  <si>
    <t>GRUPO DE PRECIOS</t>
  </si>
  <si>
    <t>VENDEDOR</t>
  </si>
  <si>
    <t>COMENTARIOS</t>
  </si>
  <si>
    <t>FECHA</t>
  </si>
  <si>
    <t>SOLICITUD</t>
  </si>
  <si>
    <t>FORMULARIO DE APERTURA O MODIFICACION DE CLIENTE COMERCIAL</t>
  </si>
  <si>
    <t>UNIDAD</t>
  </si>
  <si>
    <t>INSUMOS AGRICOLAS</t>
  </si>
  <si>
    <t>GRUPO DE CTAS</t>
  </si>
  <si>
    <t>CODIGO SAP</t>
  </si>
  <si>
    <t>5001 DISAGRO GT</t>
  </si>
  <si>
    <t>VD VENTA DIRECTA</t>
  </si>
  <si>
    <t>NC</t>
  </si>
  <si>
    <t>5101 SACOS AGRICOLAS</t>
  </si>
  <si>
    <t>DI DISTRIBUCION</t>
  </si>
  <si>
    <t>PC</t>
  </si>
  <si>
    <t>SN SEGUIMIENTO NUTRICIONAL</t>
  </si>
  <si>
    <t>AC AUTOCONSUMO</t>
  </si>
  <si>
    <t>FL</t>
  </si>
  <si>
    <t>SERVICIOS DE FLETE</t>
  </si>
  <si>
    <t xml:space="preserve">SM </t>
  </si>
  <si>
    <t>SERVICIOS DE MAQUILA</t>
  </si>
  <si>
    <t>GA</t>
  </si>
  <si>
    <t>GASOLINERAS</t>
  </si>
  <si>
    <t xml:space="preserve">OT </t>
  </si>
  <si>
    <t>OTROS</t>
  </si>
  <si>
    <t>Agricultura Avanzada</t>
  </si>
  <si>
    <t xml:space="preserve">AG </t>
  </si>
  <si>
    <t>SERVICIOS AGRITEC</t>
  </si>
  <si>
    <t>SG</t>
  </si>
  <si>
    <t>SERVICIOS AGQ</t>
  </si>
  <si>
    <t>SN</t>
  </si>
  <si>
    <t>EQUIPOS SENSORES</t>
  </si>
  <si>
    <t xml:space="preserve">GI  </t>
  </si>
  <si>
    <t>GIS</t>
  </si>
  <si>
    <t>CONCEPTO DE BUSQUEDA  1</t>
  </si>
  <si>
    <t>DIRECCION</t>
  </si>
  <si>
    <t>POBLACION</t>
  </si>
  <si>
    <t xml:space="preserve">   REGION</t>
  </si>
  <si>
    <t xml:space="preserve">   PAIS</t>
  </si>
  <si>
    <t>DIRECCION DE COBRO</t>
  </si>
  <si>
    <t>TELEFONO</t>
  </si>
  <si>
    <t>EXT.</t>
  </si>
  <si>
    <t>MOVIL</t>
  </si>
  <si>
    <t>FAX</t>
  </si>
  <si>
    <t>E-MAIL</t>
  </si>
  <si>
    <t>NUMERO DE IDENTIFICACION FISCAL</t>
  </si>
  <si>
    <t>SELECCIONAR RAMO</t>
  </si>
  <si>
    <t>SELECCIONAR SUB RAMO</t>
  </si>
  <si>
    <t>SUB RAMOS</t>
  </si>
  <si>
    <t>FUNCION</t>
  </si>
  <si>
    <t>DEPTO.</t>
  </si>
  <si>
    <t>GC</t>
  </si>
  <si>
    <t>SM</t>
  </si>
  <si>
    <t>OT</t>
  </si>
  <si>
    <t>AG</t>
  </si>
  <si>
    <t>GI</t>
  </si>
  <si>
    <t>SI</t>
  </si>
  <si>
    <t>NO</t>
  </si>
  <si>
    <t>SOLICITA PAGO CON CHEQUE?</t>
  </si>
  <si>
    <t>SUJETO A APROBACION POR PARTE DEL DEPARTAMENTO DE CREDITOS</t>
  </si>
  <si>
    <t>*Uso exclusivo del departamento de créditos</t>
  </si>
  <si>
    <t>SOLICITADO POR</t>
  </si>
  <si>
    <t>AUTORIZADO POR</t>
  </si>
  <si>
    <t>APERTURADO POR</t>
  </si>
  <si>
    <t>INSUMOS INDUSTRIALES</t>
  </si>
  <si>
    <t xml:space="preserve">NA </t>
  </si>
  <si>
    <t>NUTRICION ANIMAL</t>
  </si>
  <si>
    <t xml:space="preserve">QI </t>
  </si>
  <si>
    <t>QUIMICOS INDUSTRIALES</t>
  </si>
  <si>
    <t xml:space="preserve">FA </t>
  </si>
  <si>
    <t>FERTILIZANTES ACUICOLAS</t>
  </si>
  <si>
    <t>NA</t>
  </si>
  <si>
    <t>QI</t>
  </si>
  <si>
    <t>FA</t>
  </si>
  <si>
    <t>SL</t>
  </si>
  <si>
    <t>MONTO MAXIMO A CANCELAR CON CHEQUE</t>
  </si>
  <si>
    <t>Organización de Ventas</t>
  </si>
  <si>
    <t>Clase de Cliente</t>
  </si>
  <si>
    <t>Oficina de Ventas</t>
  </si>
  <si>
    <t>SELECCCIONAR CLASE</t>
  </si>
  <si>
    <t>SELECCIONAR OFICINA DE VENTAS</t>
  </si>
  <si>
    <t>Canal de Distribución</t>
  </si>
  <si>
    <t>Sector</t>
  </si>
  <si>
    <t>Departamento</t>
  </si>
  <si>
    <t>NA NUTRICION ANIMAL</t>
  </si>
  <si>
    <t>SEL. DEPARTAMENTO</t>
  </si>
  <si>
    <t>QI QUIMICOS INDUSTRIALES</t>
  </si>
  <si>
    <t>Grupo de Vendedores</t>
  </si>
  <si>
    <t>FA FERTILIZANTES ACUICOLAS</t>
  </si>
  <si>
    <t>SEL. GRUPO DE VENDEDORES</t>
  </si>
  <si>
    <t>SL SERVICIOS DE LABORATORIO</t>
  </si>
  <si>
    <t>200 NUTRICION ANIMAL</t>
  </si>
  <si>
    <t>OT OTROS</t>
  </si>
  <si>
    <t>210 QUIMICOS INDUSTRIALES</t>
  </si>
  <si>
    <t>220 FERTILIZANTES ACUICOLAS</t>
  </si>
  <si>
    <t>230 SERVICIOS DE LABORATORIO</t>
  </si>
  <si>
    <t>Ramo</t>
  </si>
  <si>
    <t>910 ADMINISTRACION</t>
  </si>
  <si>
    <t>Función</t>
  </si>
  <si>
    <t>SEL. FUNCION</t>
  </si>
  <si>
    <t>Grupo de Clientes</t>
  </si>
  <si>
    <t>SEL. GRUPO DE CLIENTES</t>
  </si>
  <si>
    <t>30 AVICULTORES</t>
  </si>
  <si>
    <t>31 PORCICULTORES</t>
  </si>
  <si>
    <t>32 GANADEROS</t>
  </si>
  <si>
    <t>33 FABRICANTES DE CONCENTRADOS</t>
  </si>
  <si>
    <t>41 DISTRIBUIDORES INDUSTRIALES</t>
  </si>
  <si>
    <t>34 TEXTILEROS</t>
  </si>
  <si>
    <t>35 INGENIOS</t>
  </si>
  <si>
    <t>36 FABRICANTES DE DETERGENTES</t>
  </si>
  <si>
    <t>37 ACUICULTORES</t>
  </si>
  <si>
    <t>Zona de Ventas</t>
  </si>
  <si>
    <t>38 EXPORTADORES DE HORTALIZAS</t>
  </si>
  <si>
    <t>SELECCIONAR ZONA DE VENTAS</t>
  </si>
  <si>
    <t>39 EXPORTADORES DE FRUTAS</t>
  </si>
  <si>
    <t>40 COMERCIANTES DE ALIMENTOS</t>
  </si>
  <si>
    <t>99 OTROS</t>
  </si>
  <si>
    <t>Sub Ramo</t>
  </si>
  <si>
    <t>Grupo de Precios</t>
  </si>
  <si>
    <t>SEL. GRUPO DE PRECIOS</t>
  </si>
  <si>
    <t>10 PUBLICO</t>
  </si>
  <si>
    <t>BZBE BELICE</t>
  </si>
  <si>
    <t>SVAH AHUACHAPAN</t>
  </si>
  <si>
    <t>SVCA CABAÑAS</t>
  </si>
  <si>
    <t>SVCH CHALATENANGO</t>
  </si>
  <si>
    <t>SVCU CUSCATLAN</t>
  </si>
  <si>
    <t>SVLL LA LIBERTAD</t>
  </si>
  <si>
    <t>SVLP LA PAZ</t>
  </si>
  <si>
    <t>SVLU LA UNION</t>
  </si>
  <si>
    <t>SVMO MORAZAN</t>
  </si>
  <si>
    <t>SVSM SAN MIGUEL</t>
  </si>
  <si>
    <t>SVSS SAN SALVADOR</t>
  </si>
  <si>
    <t>SVSV SAN VICENTE</t>
  </si>
  <si>
    <t>SVSA SANTA ANA</t>
  </si>
  <si>
    <t>SVSO SONSONATE</t>
  </si>
  <si>
    <t>SVUS USULUTAN</t>
  </si>
  <si>
    <t>HNAT ATLANTIDA</t>
  </si>
  <si>
    <t>HNCH CHOLUTECA</t>
  </si>
  <si>
    <t>HNCM COMAYAGUA</t>
  </si>
  <si>
    <t>HNCO COLON</t>
  </si>
  <si>
    <t>Esquema de Cliente</t>
  </si>
  <si>
    <t>HNCP COPAN</t>
  </si>
  <si>
    <t>SEL. ESQUEMA DE CLIENTE</t>
  </si>
  <si>
    <t>HNCR CORTES</t>
  </si>
  <si>
    <t>A CLIENTES (PRECIO DE LISTA)</t>
  </si>
  <si>
    <t>HNEP EL PARAISO</t>
  </si>
  <si>
    <t>B CLIENTES (PRECIO MANUAL)</t>
  </si>
  <si>
    <t>HNFM FRANCISCO MORAZAN</t>
  </si>
  <si>
    <t>C EMPRESAS RELACIONADAS (PRECIO DE LISTA)</t>
  </si>
  <si>
    <t>HNGD GRACIAS A DIOS</t>
  </si>
  <si>
    <t>D EMPRESAS RELACIONADAS (PRECIO MANUAL)</t>
  </si>
  <si>
    <t>HNIB ISLAS DE LA BAHIA</t>
  </si>
  <si>
    <t>E AUTOCONSUMOS</t>
  </si>
  <si>
    <t>HNIN INTIBUCA</t>
  </si>
  <si>
    <t>HNLE LEMPIRA</t>
  </si>
  <si>
    <t>HNLP LA PAZ</t>
  </si>
  <si>
    <t>Lista de Precios</t>
  </si>
  <si>
    <t>HNOC OCOTEPEQUE</t>
  </si>
  <si>
    <t>SEL. LISTA DE PRECIOS</t>
  </si>
  <si>
    <t>HNOL OLANCHO</t>
  </si>
  <si>
    <t>10 MONEDA LOCAL</t>
  </si>
  <si>
    <t>HNSB SANTA BARBARA</t>
  </si>
  <si>
    <t>20 USD</t>
  </si>
  <si>
    <t>HNVA VALLE</t>
  </si>
  <si>
    <t>HNYO YORO</t>
  </si>
  <si>
    <t>NIAN ATLANTICO NORTE</t>
  </si>
  <si>
    <t>Centro Suministrador</t>
  </si>
  <si>
    <t>NIAS ATLANTICO SUR</t>
  </si>
  <si>
    <t>SEL. CENTRO SUMINISTRADOR</t>
  </si>
  <si>
    <t>NIBO BOACO</t>
  </si>
  <si>
    <t>NICA CARAZO</t>
  </si>
  <si>
    <t>NICH CHINANDEGA</t>
  </si>
  <si>
    <t>NICN CHONTALES</t>
  </si>
  <si>
    <t>NIES ESTELI</t>
  </si>
  <si>
    <t>NIGR GRANADA</t>
  </si>
  <si>
    <t>NIJI JINOTEGA</t>
  </si>
  <si>
    <t>NILE LEON</t>
  </si>
  <si>
    <t>NIMA MADRIZ</t>
  </si>
  <si>
    <t>NIMN MANAGUA</t>
  </si>
  <si>
    <t>NIMS MASAYA</t>
  </si>
  <si>
    <t>NIMT MATAGALPA</t>
  </si>
  <si>
    <t>NINS NUEVA SEGOVIA</t>
  </si>
  <si>
    <t>NIRS RIO SAN JUAN</t>
  </si>
  <si>
    <t>NIRI RIVAS</t>
  </si>
  <si>
    <t>CRAL ALAJUELA</t>
  </si>
  <si>
    <t>CRCA CARTAGO</t>
  </si>
  <si>
    <t>CRGU GUANACASTE</t>
  </si>
  <si>
    <t>CRHE HEREDIA</t>
  </si>
  <si>
    <t>CRLI LIMON</t>
  </si>
  <si>
    <t>CRPU PUNTARENAS</t>
  </si>
  <si>
    <t>CRSJ SAN JOSE</t>
  </si>
  <si>
    <t>PAPA PANAMA</t>
  </si>
  <si>
    <t>MXAG AGUASCALIENTES</t>
  </si>
  <si>
    <t>MXBC BAJA CALIFORNIA</t>
  </si>
  <si>
    <t>MXBJ BAJA CALIFORNIA SUR</t>
  </si>
  <si>
    <t>MXCA CAMPECHE</t>
  </si>
  <si>
    <t>MXCP CHIAPAS</t>
  </si>
  <si>
    <t>MXCH CHIHUAHUA</t>
  </si>
  <si>
    <t>MXCO COAHUILA</t>
  </si>
  <si>
    <t>MXCL COLIMA</t>
  </si>
  <si>
    <t>MXDF DISTRITO FEDERAL</t>
  </si>
  <si>
    <t>MXDU DURANGO</t>
  </si>
  <si>
    <t>MXGU GUANAJUATO</t>
  </si>
  <si>
    <t>MXGR GUERRERO</t>
  </si>
  <si>
    <t>MXHI HIDALGO</t>
  </si>
  <si>
    <t>MXJA JALISCO</t>
  </si>
  <si>
    <t>MXME MEXICO</t>
  </si>
  <si>
    <t>MXMI MICHOACAN</t>
  </si>
  <si>
    <t>MXMO MORELOS</t>
  </si>
  <si>
    <t>MXNA NAYARIT</t>
  </si>
  <si>
    <t>MXNL NUEVO LEON</t>
  </si>
  <si>
    <t>MXOA OAXACA</t>
  </si>
  <si>
    <t>MXPU PUEBLA</t>
  </si>
  <si>
    <t>MXQU QUERETARO</t>
  </si>
  <si>
    <t>MXQR QUINTANA ROO</t>
  </si>
  <si>
    <t>MXSL SAN LUIS POTOSI</t>
  </si>
  <si>
    <t>MXSI SINALOA</t>
  </si>
  <si>
    <t>MXSO SONORA</t>
  </si>
  <si>
    <t>MXTA TABASCO</t>
  </si>
  <si>
    <t>MXTM TAMAULIPAS</t>
  </si>
  <si>
    <t>MXTL TLAXCALA</t>
  </si>
  <si>
    <t>MXVE VERACRUZ</t>
  </si>
  <si>
    <t>MXYU YUCATAN</t>
  </si>
  <si>
    <t>MXZA ZACATECAS</t>
  </si>
  <si>
    <t>DODN DISTRITO NACIONAL</t>
  </si>
  <si>
    <t>BSNP NEW PROVIDENCE</t>
  </si>
  <si>
    <t>MAQUINARIA</t>
  </si>
  <si>
    <t xml:space="preserve">MA </t>
  </si>
  <si>
    <t>MAQUINARIA AGRICOLA</t>
  </si>
  <si>
    <t xml:space="preserve">MC </t>
  </si>
  <si>
    <t>MAQUINARIA CONSTRUCCION</t>
  </si>
  <si>
    <t>TA TALLER</t>
  </si>
  <si>
    <t xml:space="preserve">MI </t>
  </si>
  <si>
    <t>MAQUINARIA INDUSTRIAL</t>
  </si>
  <si>
    <t xml:space="preserve">MT </t>
  </si>
  <si>
    <t>MAQUINARIA TRANSPORTE</t>
  </si>
  <si>
    <t xml:space="preserve">EA </t>
  </si>
  <si>
    <t>EQUIPO DE ALMACENAJE</t>
  </si>
  <si>
    <t xml:space="preserve">RP </t>
  </si>
  <si>
    <t>REPUESTOS</t>
  </si>
  <si>
    <t xml:space="preserve">ST </t>
  </si>
  <si>
    <t>SERVICIOS DE TALLER</t>
  </si>
  <si>
    <t xml:space="preserve">SF </t>
  </si>
  <si>
    <t>SERVICIOS FINANCIEROS</t>
  </si>
  <si>
    <t xml:space="preserve">RM </t>
  </si>
  <si>
    <t>RENTA DE MAQUINARIA</t>
  </si>
  <si>
    <t>REGION</t>
  </si>
  <si>
    <t>MA</t>
  </si>
  <si>
    <t>MC</t>
  </si>
  <si>
    <t>MI</t>
  </si>
  <si>
    <t>MT</t>
  </si>
  <si>
    <t>EA</t>
  </si>
  <si>
    <t>RP</t>
  </si>
  <si>
    <t>ST</t>
  </si>
  <si>
    <t>SF</t>
  </si>
  <si>
    <t>RM</t>
  </si>
  <si>
    <t>300 MAQUINARIA / EQUIPO</t>
  </si>
  <si>
    <t>310 REPUESTOS</t>
  </si>
  <si>
    <t>320 SERVICIOS DE TALLER</t>
  </si>
  <si>
    <t>330 SERVICIOS FINANCIEROS</t>
  </si>
  <si>
    <t>MA MAQUINARIA AGRICOLA</t>
  </si>
  <si>
    <t>MC MAQUINARIA CONSTRUCCION</t>
  </si>
  <si>
    <t>MI MAQUINARIA INDUSTRIAL</t>
  </si>
  <si>
    <t>MT MAQUINARIA TRANSPORTE</t>
  </si>
  <si>
    <t>50 CLIENTES MA</t>
  </si>
  <si>
    <t>EA EQUIPO DE ALMACENAJE</t>
  </si>
  <si>
    <t>64 CLIENTES MT</t>
  </si>
  <si>
    <t>RP REPUESTOS</t>
  </si>
  <si>
    <t>65 CLIENTES EA</t>
  </si>
  <si>
    <t>ST SERVICIOS DE TALLER</t>
  </si>
  <si>
    <t>66 CLIENTES RM</t>
  </si>
  <si>
    <t>SF SERVICIOS FINANCIEROS</t>
  </si>
  <si>
    <t>67 RP CLIENTE AA</t>
  </si>
  <si>
    <t>RM RENTA DE MAQUINARIA</t>
  </si>
  <si>
    <t>68 RP CLIENTE A</t>
  </si>
  <si>
    <t>69 RP CLIENTE B</t>
  </si>
  <si>
    <t>70 RP CLIENTE C</t>
  </si>
  <si>
    <t>71 RP CLIENTE D</t>
  </si>
  <si>
    <t>72 RP CLIENTE P</t>
  </si>
  <si>
    <t>73 CLIENTES ST</t>
  </si>
  <si>
    <t>74 CLIENTES SF</t>
  </si>
  <si>
    <t>51 MUNICIPALIDADES</t>
  </si>
  <si>
    <t>52 GOBIERNO CENTRAL</t>
  </si>
  <si>
    <t>53 MULTINACIONALES</t>
  </si>
  <si>
    <t>54 CONSTRUCTORES GRANDES</t>
  </si>
  <si>
    <t>55 CONSTRUCTORES MEDIANOS</t>
  </si>
  <si>
    <t>56 CONSTRUCTORES PEQUEÑOS</t>
  </si>
  <si>
    <t>57 AGROINDUSTRIA</t>
  </si>
  <si>
    <t>58 AGRICULTOR INDIVIDUAL</t>
  </si>
  <si>
    <t>59 GOBIERNO</t>
  </si>
  <si>
    <t>60 FLOTA MULTINACIONAL</t>
  </si>
  <si>
    <t>61 FLOTA NACIONAL</t>
  </si>
  <si>
    <t>62 FLOTA NACIENTE</t>
  </si>
  <si>
    <t>63 EMPRESA MAQUINA</t>
  </si>
  <si>
    <t>73 RP CLIENTE ST</t>
  </si>
  <si>
    <t>EMPRESAS DE SERVICIOS</t>
  </si>
  <si>
    <t>SA</t>
  </si>
  <si>
    <t>SERVICIOS ADMINISTRATIVOS</t>
  </si>
  <si>
    <t>AM</t>
  </si>
  <si>
    <t>AGENCIAMIENTO MARITIMO</t>
  </si>
  <si>
    <t>ES</t>
  </si>
  <si>
    <t>SERVICIOS DE ESTIBADURIA</t>
  </si>
  <si>
    <t xml:space="preserve"> POBLACION</t>
  </si>
  <si>
    <t>110 CLIENTES DIRECTOS</t>
  </si>
  <si>
    <t>NC NUTRICION DE CULTIVOS</t>
  </si>
  <si>
    <t>PC PROTECCION DE CULTIVOS</t>
  </si>
  <si>
    <t>GC GENETICA DE CULTIVOS</t>
  </si>
  <si>
    <t>SM SERVICIOS DE MAQUILA</t>
  </si>
  <si>
    <t>GA GASOLINERAS</t>
  </si>
  <si>
    <t>5801 TRANSPESA GT GUATEMALA</t>
  </si>
  <si>
    <t>5802 TRANSPESA GT PUERTO QUETZAL</t>
  </si>
  <si>
    <t>5803 TRANSPESA GT PUERTO BARRIOS</t>
  </si>
  <si>
    <t>5804 TRANSPESA GT TECULUTÁN</t>
  </si>
  <si>
    <t>5A01 DEQUIGUA GUATEMALA</t>
  </si>
  <si>
    <t>5A02 DEQUIGUA PUERTO QUETZAL</t>
  </si>
  <si>
    <t>5A03 DEQUIGUA PUERTO BARRIOS</t>
  </si>
  <si>
    <t>5A04 DEQUIGUA TECULUTÁN</t>
  </si>
  <si>
    <t>5A09 DEQUIGUA ESCUINTLA</t>
  </si>
  <si>
    <t>5A10 DEQUIGUA PALÍN</t>
  </si>
  <si>
    <t>5B01 SEPLACOSA GT GUATEMALA</t>
  </si>
  <si>
    <t>5C01 PRESERSA GT GUATEMALA</t>
  </si>
  <si>
    <t>5C02 PRESERSA GT PUERTO QUETZAL</t>
  </si>
  <si>
    <t>5C03 PRESERSA GT PUERTO BARRIOS</t>
  </si>
  <si>
    <t>5C04 PRESERSA GT TECULUTÁN</t>
  </si>
  <si>
    <t>5C11 PRESERSA GT SANTO TOMAS</t>
  </si>
  <si>
    <t>5D01 COLMARSA GT GUATEMALA</t>
  </si>
  <si>
    <t>5D02 COLMARSA GT PUERTO QUETZAL</t>
  </si>
  <si>
    <t>5D03 COLMARSA GT PUERTO BARRIOS</t>
  </si>
  <si>
    <t>5D04 COLMARSA GT TECULUTÁN</t>
  </si>
  <si>
    <t>5D11 COLMARSA GT SANTO TOMAS</t>
  </si>
  <si>
    <t>5E01 INVERSIONES PELICANO GUATEMALA</t>
  </si>
  <si>
    <t>5F01 SERVIPLANTAS GT GUATEMALA</t>
  </si>
  <si>
    <t>5901 ALPELSA GUATEMALA</t>
  </si>
  <si>
    <t>VD</t>
  </si>
  <si>
    <t>DI</t>
  </si>
  <si>
    <t>AC</t>
  </si>
  <si>
    <t>VD+SN</t>
  </si>
  <si>
    <t>120 AGRITEC</t>
  </si>
  <si>
    <t>140 RSE RESP. SOCIAL</t>
  </si>
  <si>
    <t>10 EMPRESA DISTRIBUIDORA</t>
  </si>
  <si>
    <t>15 AGROINDUSTRIA</t>
  </si>
  <si>
    <t>11 DISTRIBUIDOR REGIONAL</t>
  </si>
  <si>
    <t>16 MULTI-FINCAS</t>
  </si>
  <si>
    <t>12 DISTRIBUIDOR LOCAL</t>
  </si>
  <si>
    <t>17 FINCA NEGOCIO</t>
  </si>
  <si>
    <t>13 DISTRIBUIDOR INTERMEDIARIO</t>
  </si>
  <si>
    <t>18 FINCA PEQUEÑA</t>
  </si>
  <si>
    <t>14 DISTRIBUIDOR DE TEMPORADA</t>
  </si>
  <si>
    <t>19 AGRICULTOR DE SUBSISTENCIA</t>
  </si>
  <si>
    <t>21 COOPERATIVA/GREMIAL</t>
  </si>
  <si>
    <t>13 DISTRIBUIDOR ESPECIAL</t>
  </si>
  <si>
    <t>14 DISTRIBUIDOR</t>
  </si>
  <si>
    <t>19 SOCIO</t>
  </si>
  <si>
    <t>15 AGROPECUARIA</t>
  </si>
  <si>
    <t>16 CULTIVOS</t>
  </si>
  <si>
    <t>17 FINCA</t>
  </si>
  <si>
    <t>18 CLIENTE AGRITEC</t>
  </si>
  <si>
    <t>&lt;Grupo</t>
  </si>
  <si>
    <t>Sub Ramo 10</t>
  </si>
  <si>
    <t>Sub Ramo 11</t>
  </si>
  <si>
    <t>Sub Ramo 12</t>
  </si>
  <si>
    <t>Sub Ramo 13</t>
  </si>
  <si>
    <t>Sub Ramo 20</t>
  </si>
  <si>
    <t>Sub Ramo 21</t>
  </si>
  <si>
    <t>Sub Ramo 22</t>
  </si>
  <si>
    <t>Sub Ramo 30</t>
  </si>
  <si>
    <t>Sub Ramo 31</t>
  </si>
  <si>
    <t>Sub Ramo 32</t>
  </si>
  <si>
    <t>Sub Ramo 33</t>
  </si>
  <si>
    <t>Sub Ramo 34</t>
  </si>
  <si>
    <t>Sub Ramo 35</t>
  </si>
  <si>
    <t>Sub Ramo 36</t>
  </si>
  <si>
    <t>Sub Ramo 37</t>
  </si>
  <si>
    <t>Grupo de cuentas</t>
  </si>
  <si>
    <t>5201 NITRATOS GT</t>
  </si>
  <si>
    <t>5601 FERPASA</t>
  </si>
  <si>
    <t>AG SERVICIOS AGRITEC</t>
  </si>
  <si>
    <t>FL SERVICIOS DE FLETE</t>
  </si>
  <si>
    <t>APERTURA</t>
  </si>
  <si>
    <t>1001 FENORSA</t>
  </si>
  <si>
    <t>GRUPO VENDEDOR</t>
  </si>
  <si>
    <t>Vendedor 120 AGRITEC</t>
  </si>
  <si>
    <t>Vendedor 140 RSE</t>
  </si>
  <si>
    <t>Vendedor 910 Administracion</t>
  </si>
  <si>
    <t>1101 DEQUIPOS HN</t>
  </si>
  <si>
    <t>HN01 FINANPESA HN</t>
  </si>
  <si>
    <t>60 CLIENTE D</t>
  </si>
  <si>
    <t>61 CLIENTE C</t>
  </si>
  <si>
    <t>62 CLIENTE B</t>
  </si>
  <si>
    <t>63 CLIENTE A</t>
  </si>
  <si>
    <t>64 CLIENTE AA</t>
  </si>
  <si>
    <t>45 DE 0 A 50  MUESTRAS</t>
  </si>
  <si>
    <t>46 DE 51 A 100  MUESTRAS</t>
  </si>
  <si>
    <t>47 DE 101 A 200  MUESTRAS</t>
  </si>
  <si>
    <t>48 DE 201 A 400  MUESTRAS</t>
  </si>
  <si>
    <t>49 DE 401 EN ADELANTE</t>
  </si>
  <si>
    <t>40 DISTRIBUIDOR GRANDE</t>
  </si>
  <si>
    <t>41 DISTRIBUIDOR PEQUEÑO</t>
  </si>
  <si>
    <t>42 CLIENTE INDUSTRIAL A</t>
  </si>
  <si>
    <t>43 CLIENTE INDUSTRIAL B</t>
  </si>
  <si>
    <t>44 CLIENTE INDUSTRIAL C</t>
  </si>
  <si>
    <t>CULTIVO ASOCIADO (DI)</t>
  </si>
  <si>
    <t>SV01 SAN SALVADOR</t>
  </si>
  <si>
    <t>SV02 ACAJUTLA</t>
  </si>
  <si>
    <t>SV03 CUTUCO</t>
  </si>
  <si>
    <t>SVAH01 AHUACHAPAN</t>
  </si>
  <si>
    <t>SVAH02 JUJUTLA</t>
  </si>
  <si>
    <t>SVAH03 ATIQUIZAYA</t>
  </si>
  <si>
    <t>SVAH04 CONCEPCION DE ATACO</t>
  </si>
  <si>
    <t>SVAH05 EL REFUGIO</t>
  </si>
  <si>
    <t>SVAH06 GUAYMANGO</t>
  </si>
  <si>
    <t>SVAH07 APANECA</t>
  </si>
  <si>
    <t>SVAH08 SAN FRANCISCO MENENDEZ</t>
  </si>
  <si>
    <t>SVAH09 SAN LORENZO</t>
  </si>
  <si>
    <t>SVAH10 SAN PEDRO PUXTLA</t>
  </si>
  <si>
    <t>SVAH11 TACUBA</t>
  </si>
  <si>
    <t>SVAH12 TURIN</t>
  </si>
  <si>
    <t>SVCA01 CINQUERA</t>
  </si>
  <si>
    <t>SVCA02 DOLORES</t>
  </si>
  <si>
    <t>SVCA03 GUACOTECTI</t>
  </si>
  <si>
    <t>SVCA04 ILOBASCO</t>
  </si>
  <si>
    <t>SVCA05 JUTIAPA</t>
  </si>
  <si>
    <t>SVCA06 SAN ISIDRO</t>
  </si>
  <si>
    <t>SVCA07 SENSUNTEPEQUE</t>
  </si>
  <si>
    <t>SVCA08 TEJUTEPEQUE</t>
  </si>
  <si>
    <t>SVCA09 VICTORIA</t>
  </si>
  <si>
    <t>SVCH01 AGUA CALIENTE</t>
  </si>
  <si>
    <t>SVCH02 ARCATAO</t>
  </si>
  <si>
    <t>SVCH03 AZACUALPA</t>
  </si>
  <si>
    <t>SVCH04 CANCASQUE</t>
  </si>
  <si>
    <t>SVCH05 CHALATENANGO</t>
  </si>
  <si>
    <t>SVCH06 CITALA</t>
  </si>
  <si>
    <t>SVCH07 COMALAPA</t>
  </si>
  <si>
    <t>SVCH08 CONCEPCION QUEZALTEPEQUE</t>
  </si>
  <si>
    <t>SVCH09 DULCE NOMBRE DE MARIA</t>
  </si>
  <si>
    <t>SVCH10 EL CARRIZAL</t>
  </si>
  <si>
    <t>SVCH11 EL PARAISO</t>
  </si>
  <si>
    <t>SVCH12 LA LAGUNA</t>
  </si>
  <si>
    <t>SVCH13 LA PALMA</t>
  </si>
  <si>
    <t>SVCH14 LA REINA</t>
  </si>
  <si>
    <t>SVCH15 LAS VUELTAS</t>
  </si>
  <si>
    <t>SVCH16 NUEVA CONCEPCION</t>
  </si>
  <si>
    <t>SVCH17 NUEVA TRINIDAD</t>
  </si>
  <si>
    <t>SVCH18 NOMBRE DE JESUS</t>
  </si>
  <si>
    <t>SVCH19 OJOS DE AGUA</t>
  </si>
  <si>
    <t>SVCH20 POTONICO</t>
  </si>
  <si>
    <t>SVCH21 SAN ANTONIO DE LA CRUZ</t>
  </si>
  <si>
    <t>SVCH22 SAN ANTONIO LOS RANCHOS</t>
  </si>
  <si>
    <t>SVCH23 SAN FERNANDO</t>
  </si>
  <si>
    <t>SVCH24 SAN FRANCISCO LEMPA</t>
  </si>
  <si>
    <t>SVCH25 SAN FRANCISCO MORAZAN</t>
  </si>
  <si>
    <t>SVCH26 SAN IGNACIO</t>
  </si>
  <si>
    <t>SVCH27 SAN ISIDRO LABRADOR</t>
  </si>
  <si>
    <t>SVCH28 LAS FLORES</t>
  </si>
  <si>
    <t>SVCH29 SAN LUIS DEL CARMEN</t>
  </si>
  <si>
    <t>SVCH30 SAN MIGUEL DE MERCEDES</t>
  </si>
  <si>
    <t>SVCH31 SAN RAFAEL</t>
  </si>
  <si>
    <t>SVCH32 SANTA RITA</t>
  </si>
  <si>
    <t>SVCH33 TEJUTLA</t>
  </si>
  <si>
    <t>SVCU01 COJUTEPEQUE</t>
  </si>
  <si>
    <t>SVCU02 CANDELARIA</t>
  </si>
  <si>
    <t>SVCU03 EL CARMEN</t>
  </si>
  <si>
    <t>SVCU04 EL ROSARIO</t>
  </si>
  <si>
    <t>SVCU05 MONTE SAN JUAN</t>
  </si>
  <si>
    <t>SVCU06 ORATORIO DE CONCEPCION</t>
  </si>
  <si>
    <t>SVCU07 SAN BARTOLOME PERULAPIA</t>
  </si>
  <si>
    <t>SVCU08 SAN CRISTOBAL</t>
  </si>
  <si>
    <t>SVCU09 SAN JOSE GUAYABAL</t>
  </si>
  <si>
    <t>SVCU10 SAN PEDRO PERULAPAN</t>
  </si>
  <si>
    <t>SVCU11 SAN RAFAEL CEDROS</t>
  </si>
  <si>
    <t>SVCU12 SAN RAMON</t>
  </si>
  <si>
    <t>SVCU13 SANTA CRUZ ANALQUITO</t>
  </si>
  <si>
    <t>SVCU14 SANTA CRUZ MICHAPA</t>
  </si>
  <si>
    <t>SVCU15 SUCHITOTO</t>
  </si>
  <si>
    <t>SVCU16 TENANCINGO</t>
  </si>
  <si>
    <t>SVLL01 ANTIGUO CUSCATLAN</t>
  </si>
  <si>
    <t>SVLL02 CHILTIUPAN</t>
  </si>
  <si>
    <t>SVLL03 CIUDAD ARCE</t>
  </si>
  <si>
    <t>SVLL04 COLON</t>
  </si>
  <si>
    <t>SVLL05 COMASAGUA</t>
  </si>
  <si>
    <t>SVLL06 HUIZUCAR</t>
  </si>
  <si>
    <t>SVLL07 JAYAQUE</t>
  </si>
  <si>
    <t>SVLL08 JICALAPA</t>
  </si>
  <si>
    <t>SVLL09 LA LIBERTAD</t>
  </si>
  <si>
    <t>SVLL10 SANTA TECLA</t>
  </si>
  <si>
    <t>SVLL11 NUEVO CUSCATLAN</t>
  </si>
  <si>
    <t>SVLL12 SAN JUAN OPICO</t>
  </si>
  <si>
    <t>SVLL13 QUEZALTEPEQUE</t>
  </si>
  <si>
    <t>SVLL14 SACACOYO</t>
  </si>
  <si>
    <t>SVLL15 SAN JOSE VILLANUEVA</t>
  </si>
  <si>
    <t>SVLL16 SAN MATIAS</t>
  </si>
  <si>
    <t>SVLL17 SAN PABLO TACACHICO</t>
  </si>
  <si>
    <t>SVLL18 TALNIQUE</t>
  </si>
  <si>
    <t>SVLL19 TAMANIQUE</t>
  </si>
  <si>
    <t>SVLL20 TEOTEPEQUE</t>
  </si>
  <si>
    <t>SVLL21 TEPECOYO</t>
  </si>
  <si>
    <t>SVLL22 ZARAGOZA</t>
  </si>
  <si>
    <t>SVLP01 CUYULTITAN</t>
  </si>
  <si>
    <t>SVLP02 EL ROSARIO</t>
  </si>
  <si>
    <t>SVLP03 JERUSALEN</t>
  </si>
  <si>
    <t>SVLP04 MERCEDES LA CEIBA</t>
  </si>
  <si>
    <t>SVLP05 OLOCUILTA</t>
  </si>
  <si>
    <t>SVLP06 PARAISO DE OSORIO</t>
  </si>
  <si>
    <t>SVLP07 SAN ANTONIO MASAHUAT</t>
  </si>
  <si>
    <t>SVLP08 SAN EMIGDIO</t>
  </si>
  <si>
    <t>SVLP09 SAN FRANCISCO CHINAMECA</t>
  </si>
  <si>
    <t>SVLP10 SAN JUAN NONUALCO</t>
  </si>
  <si>
    <t>SVLP11 SAN JUAN TALPA</t>
  </si>
  <si>
    <t>SVLP12 SAN JUAN TEPEZONTES</t>
  </si>
  <si>
    <t>SVLP13 SAN LUIS TALPA</t>
  </si>
  <si>
    <t>SVLP14 SAN LUIS LA HERRADURA</t>
  </si>
  <si>
    <t>SVLP15 SAN MIGUEL TEPEZONTES</t>
  </si>
  <si>
    <t>SVLP16 SAN PEDRO MASAHUAT</t>
  </si>
  <si>
    <t>SVLP17 SAN PEDRO NONUALCO</t>
  </si>
  <si>
    <t>SVLP18 SAN RAFAEL OBRAJUELO</t>
  </si>
  <si>
    <t>SVLP19 SANTA MARIA OSTUMA</t>
  </si>
  <si>
    <t>SVLP20 SANTIAGO NONUALCO</t>
  </si>
  <si>
    <t>SVLP21 TAPALHUACA</t>
  </si>
  <si>
    <t>SVLP22 ZACATECOLUCA</t>
  </si>
  <si>
    <t>SVLU01 LA UNION</t>
  </si>
  <si>
    <t>SVLU02 SAN ALEJO</t>
  </si>
  <si>
    <t>SVLU03 YUCUAIQUIN</t>
  </si>
  <si>
    <t>SVLU04 CONCHAGUA</t>
  </si>
  <si>
    <t>SVLU05 INTIPUCA</t>
  </si>
  <si>
    <t>SVLU06 SAN JOSE</t>
  </si>
  <si>
    <t>SVLU07 EL CARMEN</t>
  </si>
  <si>
    <t>SVLU08 YAYANTIQUE</t>
  </si>
  <si>
    <t>SVLU09 BOLIVAR</t>
  </si>
  <si>
    <t>SVLU10 MEANGUERA DEL GOLFO</t>
  </si>
  <si>
    <t>SVLU11 SANTA ROSA DE LIMA</t>
  </si>
  <si>
    <t>SVLU12 PASAQUINA</t>
  </si>
  <si>
    <t>SVLU13 ANAMOROS</t>
  </si>
  <si>
    <t>SVLU14 NUEVA ESPARTA</t>
  </si>
  <si>
    <t>SVLU15 EL SAUCE</t>
  </si>
  <si>
    <t>SVLU16 CONCEPCION DE ORIENTE</t>
  </si>
  <si>
    <t>SVLU17 POLOROS</t>
  </si>
  <si>
    <t>SVLU18 LISLIQUE</t>
  </si>
  <si>
    <t>SVMO01 ARAMBALA</t>
  </si>
  <si>
    <t>SVMO02 CACAOPERA</t>
  </si>
  <si>
    <t>SVMO03 CHILANGA</t>
  </si>
  <si>
    <t>SVMO04 CORINTO</t>
  </si>
  <si>
    <t>SVMO05 DELICIAS DE CONCEPCION</t>
  </si>
  <si>
    <t>SVMO06 EL DIVISADERO</t>
  </si>
  <si>
    <t>SVMO07 EL ROSARIO</t>
  </si>
  <si>
    <t>SVMO08 GUALOCOCTI</t>
  </si>
  <si>
    <t>SVMO09 GUATAJIAGUA</t>
  </si>
  <si>
    <t>SVMO10 JOATECA</t>
  </si>
  <si>
    <t>SVMO11 JOCOAITIQUE</t>
  </si>
  <si>
    <t>SVMO12 JOCORO</t>
  </si>
  <si>
    <t>SVMO13 LOLOTIQUILLO</t>
  </si>
  <si>
    <t>SVMO14 MEANGUERA</t>
  </si>
  <si>
    <t>SVMO15 OSICALA</t>
  </si>
  <si>
    <t>SVMO16 PERQUIN</t>
  </si>
  <si>
    <t>SVMO17 SAN CARLOS</t>
  </si>
  <si>
    <t>SVMO18 SAN FERNANDO</t>
  </si>
  <si>
    <t>SVMO19 SAN FRANCISCO GOTERA</t>
  </si>
  <si>
    <t>SVMO20 SAN ISIDRO</t>
  </si>
  <si>
    <t>SVMO21 SAN SIMON</t>
  </si>
  <si>
    <t>SVMO22 SENSEMBRA</t>
  </si>
  <si>
    <t>SVMO23 SOCIEDAD</t>
  </si>
  <si>
    <t>SVMO24 TOROLA</t>
  </si>
  <si>
    <t>SVMO25 YAMABAL</t>
  </si>
  <si>
    <t>SVMO26 YOLOAIQUIN</t>
  </si>
  <si>
    <t>SVSM01 CAROLINA</t>
  </si>
  <si>
    <t>SVSM02 CHAPELTIQUE</t>
  </si>
  <si>
    <t>SVSM03 CHINAMECA</t>
  </si>
  <si>
    <t>SVSM04 CHIRILAGUA</t>
  </si>
  <si>
    <t>SVSM05 CIUDAD BARRIOS</t>
  </si>
  <si>
    <t>SVSM06 COMACARAN</t>
  </si>
  <si>
    <t>SVSM07 EL TRANSITO</t>
  </si>
  <si>
    <t>SVSM08 LOLOTIQUE</t>
  </si>
  <si>
    <t>SVSM09 MONCAGUA</t>
  </si>
  <si>
    <t>SVSM10 NUEVA GUADALUPE</t>
  </si>
  <si>
    <t>SVSM11 NUEVO EDEN DE SAN JUAN</t>
  </si>
  <si>
    <t>SVSM12 QUELEPA</t>
  </si>
  <si>
    <t>SVSM13 SAN ANTONIO DEL MOSCO</t>
  </si>
  <si>
    <t>SVSM14 SAN GERARDO</t>
  </si>
  <si>
    <t>SVSM15 SAN JORGE</t>
  </si>
  <si>
    <t>SVSM16 SAN LUIS DE LA REINA</t>
  </si>
  <si>
    <t>SVSM17 SAN MIGUEL</t>
  </si>
  <si>
    <t>SVSM18 SAN RAFAEL ORIENTE</t>
  </si>
  <si>
    <t>SVSM19 SESORI</t>
  </si>
  <si>
    <t>SVSM20 ULUAZAPA</t>
  </si>
  <si>
    <t>SVSS01 AGUILARES</t>
  </si>
  <si>
    <t>SVSS02 APOPA</t>
  </si>
  <si>
    <t>SVSS03 AYUTUXTEPEQUE</t>
  </si>
  <si>
    <t>SVSS04 CUSCATANCINGO</t>
  </si>
  <si>
    <t>SVSS05 DELGADO</t>
  </si>
  <si>
    <t>SVSS06 EL PAISNAL</t>
  </si>
  <si>
    <t>SVSS07 GUAZAPA</t>
  </si>
  <si>
    <t>SVSS08 ILOPANGO</t>
  </si>
  <si>
    <t>SVSS09 MEJICANOS</t>
  </si>
  <si>
    <t>SVSS10 NEJAPA</t>
  </si>
  <si>
    <t>SVSS11 PANCHIMALCO</t>
  </si>
  <si>
    <t>SVSS12 ROSARIO DE MORA</t>
  </si>
  <si>
    <t>SVSS13 SAN MARCOS</t>
  </si>
  <si>
    <t>SVSS14 SAN MARTIN</t>
  </si>
  <si>
    <t>SVSS15 SAN SALVADOR</t>
  </si>
  <si>
    <t>SVSS16 SANTIAGO TEXACUANGOS</t>
  </si>
  <si>
    <t>SVSS17 SANTO TOMAS</t>
  </si>
  <si>
    <t>SVSS18 SOYAPANGO</t>
  </si>
  <si>
    <t>SVSS19 TONACATEPEQUE</t>
  </si>
  <si>
    <t>SVSV01 APASTEPEQUE</t>
  </si>
  <si>
    <t>SVSV02 GUADALUPE</t>
  </si>
  <si>
    <t>SVSV03 SAN CAYETANO ISTEPEQUE</t>
  </si>
  <si>
    <t>SVSV04 SAN ESTEBAN CATARINA</t>
  </si>
  <si>
    <t>SVSV05 SAN ILDEFONSO</t>
  </si>
  <si>
    <t>SVSV06 SAN LORENZO</t>
  </si>
  <si>
    <t>SVSV07 SAN SEBASTIAN</t>
  </si>
  <si>
    <t>SVSV08 SAN VICENTE</t>
  </si>
  <si>
    <t>SVSV09 SANTA CLARA</t>
  </si>
  <si>
    <t>SVSV10 SANTO DOMINGO</t>
  </si>
  <si>
    <t>SVSV11 TECOLUCA</t>
  </si>
  <si>
    <t>SVSV12 TEPETITAN</t>
  </si>
  <si>
    <t>SVSV13 VERAPAZ</t>
  </si>
  <si>
    <t>SVSA01 CANDELARIA DE LA FRONTERA</t>
  </si>
  <si>
    <t>SVSA02 CHALCHUAPA</t>
  </si>
  <si>
    <t>SVSA03 COATEPEQUE</t>
  </si>
  <si>
    <t>SVSA04 EL CONGO</t>
  </si>
  <si>
    <t>SVSA05 EL PORVENIR</t>
  </si>
  <si>
    <t>SVSA06 MASAHUAT</t>
  </si>
  <si>
    <t>SVSA07 METAPAN</t>
  </si>
  <si>
    <t>SVSA08 SAN ANTONIO PAJONAL</t>
  </si>
  <si>
    <t>SVSA09 SAN SEBASTIAN SALITRILLO</t>
  </si>
  <si>
    <t>SVSA10 SANTA ANA</t>
  </si>
  <si>
    <t>SVSA11 SANTA ROSA GUACHIPILIN</t>
  </si>
  <si>
    <t>SVSA12 SANTIAGO DE LA FRONTERA</t>
  </si>
  <si>
    <t>SVSA13 TEXISTEPEQUE</t>
  </si>
  <si>
    <t>SVSO01 ACAJUTLA</t>
  </si>
  <si>
    <t>SVSO02 ARMENIA</t>
  </si>
  <si>
    <t>SVSO03 CALUCO</t>
  </si>
  <si>
    <t>SVSO04 CUISNAHUAT</t>
  </si>
  <si>
    <t>SVSO05 IZALCO</t>
  </si>
  <si>
    <t>SVSO06 JUAYUA</t>
  </si>
  <si>
    <t>SVSO07 NAHUIZALCO</t>
  </si>
  <si>
    <t>SVSO08 NAHULINGO</t>
  </si>
  <si>
    <t>SVSO09 SALCOATITAN</t>
  </si>
  <si>
    <t>SVSO10 SAN ANTONIO DEL MONTE</t>
  </si>
  <si>
    <t>SVSO11 SAN JULIAN</t>
  </si>
  <si>
    <t>SVSO12 SANTA CATARINA MASAHUAT</t>
  </si>
  <si>
    <t>SVSO13 SANTA ISABEL ISHUATAN</t>
  </si>
  <si>
    <t>SVSO14 SANTO DOMINGO DE GUZMAN</t>
  </si>
  <si>
    <t>SVSO15 SONSONATE</t>
  </si>
  <si>
    <t>SVSO16 SONZACATE</t>
  </si>
  <si>
    <t>SVUS01 ALEGRIA</t>
  </si>
  <si>
    <t>SVUS02 BERLIN</t>
  </si>
  <si>
    <t>SVUS03 CALIFORNIA</t>
  </si>
  <si>
    <t>SVUS04 CONCEPCION BATRES</t>
  </si>
  <si>
    <t>SVUS05 EL TRIUNFO</t>
  </si>
  <si>
    <t>SVUS06 EREGUAYQUIN</t>
  </si>
  <si>
    <t>SVUS07 ESTANZUELAS</t>
  </si>
  <si>
    <t>SVUS08 JIQUILISCO</t>
  </si>
  <si>
    <t>SVUS09 JUCUAPA</t>
  </si>
  <si>
    <t>SVUS10 JUCUARAN</t>
  </si>
  <si>
    <t>SVUS11 MERCEDES UMAÑA</t>
  </si>
  <si>
    <t>SVUS12 NUEVA GRANADA</t>
  </si>
  <si>
    <t>SVUS13 OZATLAN</t>
  </si>
  <si>
    <t>SVUS14 PUERTO EL TRIUNFO</t>
  </si>
  <si>
    <t>SVUS15 SAN AGUSTIN</t>
  </si>
  <si>
    <t>SVUS16 SAN BUENAVENTURA</t>
  </si>
  <si>
    <t>SVUS17 SAN DIONISIO</t>
  </si>
  <si>
    <t>SVUS18 SAN FRANCISCO JAVIER</t>
  </si>
  <si>
    <t>SVUS19 SANTA ELENA</t>
  </si>
  <si>
    <t>SVUS20 SANTA MARIA</t>
  </si>
  <si>
    <t>SVUS21 SANTIAGO DE MARIA</t>
  </si>
  <si>
    <t>SVUS22 TECAPAN</t>
  </si>
  <si>
    <t>SVUS23 USULUTAN</t>
  </si>
  <si>
    <t>3001 UNIFERSA SAN SALVADOR</t>
  </si>
  <si>
    <t>3002 UNIFERSA ACAJUTLA</t>
  </si>
  <si>
    <t>3003 UNIFERSA CUTUCO</t>
  </si>
  <si>
    <t>3004 UNIFERSA SANTA ANA</t>
  </si>
  <si>
    <t>D1 SV-Precio Público</t>
  </si>
  <si>
    <t>CONCEPTO DE BUSQUEDA 1</t>
  </si>
  <si>
    <t>CONCEPTO DE BUSQUEDA1</t>
  </si>
  <si>
    <t>150 PCM</t>
  </si>
  <si>
    <t>Vendedor 150 PCM</t>
  </si>
  <si>
    <t>Departamentos</t>
  </si>
  <si>
    <t>Municipios</t>
  </si>
  <si>
    <t>MUNICIPIO</t>
  </si>
  <si>
    <t>DEPARTAMENTO</t>
  </si>
  <si>
    <t>CLIENTES COMERCIALES CO</t>
  </si>
  <si>
    <t>CLIENTES ESPORADICOS CO</t>
  </si>
  <si>
    <t>CLIENTES RSE CO</t>
  </si>
  <si>
    <t>COLABORADORES CO</t>
  </si>
  <si>
    <t>7001 PRECISAGRO</t>
  </si>
  <si>
    <t>7002 PRECISAGRO AGR.AV.</t>
  </si>
  <si>
    <t>COD. POSTAL</t>
  </si>
  <si>
    <t>SEL. MUNICIPIO</t>
  </si>
  <si>
    <t>COLOMBIA</t>
  </si>
  <si>
    <t>08 ATLÁNTICO</t>
  </si>
  <si>
    <t>11 BOGOTÁ</t>
  </si>
  <si>
    <t>13 BOLÍVAR</t>
  </si>
  <si>
    <t>15 BOYACA</t>
  </si>
  <si>
    <t>17 CALDAS</t>
  </si>
  <si>
    <t>18 CAQUETA</t>
  </si>
  <si>
    <t>19 CAUCA</t>
  </si>
  <si>
    <t>20 CESAR</t>
  </si>
  <si>
    <t>23 CÓRDOBA</t>
  </si>
  <si>
    <t>25 CUNDINAMARCA</t>
  </si>
  <si>
    <t>27 CHOCO</t>
  </si>
  <si>
    <t>44 LA GUAJIRA</t>
  </si>
  <si>
    <t>47 MAGDALENA</t>
  </si>
  <si>
    <t>50 META</t>
  </si>
  <si>
    <t>52 NARIÑO</t>
  </si>
  <si>
    <t>54 NORTE SANTANDER</t>
  </si>
  <si>
    <t>63 QUINDIO</t>
  </si>
  <si>
    <t>66 RISARALDA</t>
  </si>
  <si>
    <t>68 SANTANDER</t>
  </si>
  <si>
    <t>70 SUCRE</t>
  </si>
  <si>
    <t>76 VALLE</t>
  </si>
  <si>
    <t>81 ARAUCA</t>
  </si>
  <si>
    <t>85 CASANARE</t>
  </si>
  <si>
    <t>86 PUTUMAYO</t>
  </si>
  <si>
    <t>88 SAN ANDRÉS</t>
  </si>
  <si>
    <t>91 AMAZONAS</t>
  </si>
  <si>
    <t>94 GUAINIA</t>
  </si>
  <si>
    <t>95 GUAVIARE</t>
  </si>
  <si>
    <t>97 VAUPES</t>
  </si>
  <si>
    <t>99 VICHADA</t>
  </si>
  <si>
    <t>05001 AMAZONAS - EL ENCANTO</t>
  </si>
  <si>
    <t>05002 AMAZONAS - LA CHORRERA</t>
  </si>
  <si>
    <t>05004 AMAZONAS - LA PEDRERA</t>
  </si>
  <si>
    <t>05021 AMAZONAS - LA VICTORIA</t>
  </si>
  <si>
    <t>05030 AMAZONAS - LETICIA</t>
  </si>
  <si>
    <t>05031 AMAZONAS - MIRITI - PARANÁ</t>
  </si>
  <si>
    <t>05034 AMAZONAS - PUERTO ALEGRÍA</t>
  </si>
  <si>
    <t>05036 AMAZONAS - PUERTO ARICA</t>
  </si>
  <si>
    <t>05038 AMAZONAS - PUERTO NARIÑO</t>
  </si>
  <si>
    <t>05040 AMAZONAS - PUERTO SANTANDER</t>
  </si>
  <si>
    <t>05042 AMAZONAS - TARAPACÁ</t>
  </si>
  <si>
    <t>05044 ANTIOQUIA - ABEJORRAL</t>
  </si>
  <si>
    <t>05045 ANTIOQUIA - ABRIAQUÍ</t>
  </si>
  <si>
    <t>05051 ANTIOQUIA - ALEJANDRÍA</t>
  </si>
  <si>
    <t>05055 ANTIOQUIA - AMAGÁ</t>
  </si>
  <si>
    <t>05079 ANTIOQUIA - ANDES</t>
  </si>
  <si>
    <t>05086 ANTIOQUIA - ANGELÓPOLIS</t>
  </si>
  <si>
    <t>05088 ANTIOQUIA - ANGOSTURA</t>
  </si>
  <si>
    <t>05091 ANTIOQUIA - ANORÍ</t>
  </si>
  <si>
    <t>05093 ANTIOQUIA - ANZA</t>
  </si>
  <si>
    <t>05101 ANTIOQUIA - APARTADÓ</t>
  </si>
  <si>
    <t>05107 ANTIOQUIA - ARBOLETES</t>
  </si>
  <si>
    <t>05113 ANTIOQUIA - ARGELIA</t>
  </si>
  <si>
    <t>05120 ANTIOQUIA - ARMENIA</t>
  </si>
  <si>
    <t>05125 ANTIOQUIA - BARBOSA</t>
  </si>
  <si>
    <t>05129 ANTIOQUIA - BELLO</t>
  </si>
  <si>
    <t>05134 ANTIOQUIA - BELMIRA</t>
  </si>
  <si>
    <t>05138 ANTIOQUIA - BETANIA</t>
  </si>
  <si>
    <t>05142 ANTIOQUIA - BETULIA</t>
  </si>
  <si>
    <t>05145 ANTIOQUIA - BRICEÑO</t>
  </si>
  <si>
    <t>05147 ANTIOQUIA - BURITICÁ</t>
  </si>
  <si>
    <t>05148 ANTIOQUIA - CÁCERES</t>
  </si>
  <si>
    <t>05150 ANTIOQUIA - CAICEDO</t>
  </si>
  <si>
    <t>05154 ANTIOQUIA - CALDAS</t>
  </si>
  <si>
    <t>05172 ANTIOQUIA - CAMPAMENTO</t>
  </si>
  <si>
    <t>05190 ANTIOQUIA - CAÑASGORDAS</t>
  </si>
  <si>
    <t>05197 ANTIOQUIA - CARACOLÍ</t>
  </si>
  <si>
    <t>05206 ANTIOQUIA - CARAMANTA</t>
  </si>
  <si>
    <t>05209 ANTIOQUIA - CAREPA</t>
  </si>
  <si>
    <t>05212 ANTIOQUIA - CAROLINA</t>
  </si>
  <si>
    <t>05234 ANTIOQUIA - CAUCASIA</t>
  </si>
  <si>
    <t>05237 ANTIOQUIA - CHIGORODÓ</t>
  </si>
  <si>
    <t>05240 ANTIOQUIA - CISNEROS</t>
  </si>
  <si>
    <t>05250 ANTIOQUIA - CIUDAD BOLÍVAR</t>
  </si>
  <si>
    <t>05264 ANTIOQUIA - COCORNÁ</t>
  </si>
  <si>
    <t>05266 ANTIOQUIA - CONCEPCIÓN</t>
  </si>
  <si>
    <t>05282 ANTIOQUIA - CONCORDIA</t>
  </si>
  <si>
    <t>05284 ANTIOQUIA - COPACABANA</t>
  </si>
  <si>
    <t>05306 ANTIOQUIA - DABEIBA</t>
  </si>
  <si>
    <t>05308 ANTIOQUIA - DON MATÍAS</t>
  </si>
  <si>
    <t>05310 ANTIOQUIA - EBÉJICO</t>
  </si>
  <si>
    <t>05313 ANTIOQUIA - EL BAGRE</t>
  </si>
  <si>
    <t>05315 ANTIOQUIA - EL CARMEN DE VIBORAL</t>
  </si>
  <si>
    <t>05318 ANTIOQUIA - EL SANTUARIO</t>
  </si>
  <si>
    <t>05321 ANTIOQUIA - ENTRERRIOS</t>
  </si>
  <si>
    <t>05347 ANTIOQUIA - ENVIGADO</t>
  </si>
  <si>
    <t>05353 ANTIOQUIA - FREDONIA</t>
  </si>
  <si>
    <t>05360 ANTIOQUIA - FRONTINO</t>
  </si>
  <si>
    <t>05361 ANTIOQUIA - GIRALDO</t>
  </si>
  <si>
    <t>05364 ANTIOQUIA - GIRARDOTA</t>
  </si>
  <si>
    <t>05368 ANTIOQUIA - GÓMEZ PLATA</t>
  </si>
  <si>
    <t>05376 ANTIOQUIA - GRANADA</t>
  </si>
  <si>
    <t>05380 ANTIOQUIA - GUADALUPE</t>
  </si>
  <si>
    <t>05390 ANTIOQUIA - GUARNE</t>
  </si>
  <si>
    <t>05400 ANTIOQUIA - GUATAPE</t>
  </si>
  <si>
    <t>05411 ANTIOQUIA - HELICONIA</t>
  </si>
  <si>
    <t>05425 ANTIOQUIA - HISPANIA</t>
  </si>
  <si>
    <t>05440 ANTIOQUIA - ITAGUI</t>
  </si>
  <si>
    <t>05467 ANTIOQUIA - ITUANGO</t>
  </si>
  <si>
    <t>05475 ANTIOQUIA - JARDÍN</t>
  </si>
  <si>
    <t>05480 ANTIOQUIA - JERICÓ</t>
  </si>
  <si>
    <t>05483 ANTIOQUIA - LA CEJA</t>
  </si>
  <si>
    <t>05490 ANTIOQUIA - LA ESTRELLA</t>
  </si>
  <si>
    <t>05495 ANTIOQUIA - LA PINTADA</t>
  </si>
  <si>
    <t>05501 ANTIOQUIA - LA UNIÓN</t>
  </si>
  <si>
    <t>05541 ANTIOQUIA - LIBORINA</t>
  </si>
  <si>
    <t>05543 ANTIOQUIA - MACEO</t>
  </si>
  <si>
    <t>05576 ANTIOQUIA - MARINILLA</t>
  </si>
  <si>
    <t>05579 ANTIOQUIA - MEDELLÍN</t>
  </si>
  <si>
    <t>05585 ANTIOQUIA - MONTEBELLO</t>
  </si>
  <si>
    <t>05591 ANTIOQUIA - MURINDÓ</t>
  </si>
  <si>
    <t>05604 ANTIOQUIA - MUTATÁ</t>
  </si>
  <si>
    <t>05607 ANTIOQUIA - NARIÑO</t>
  </si>
  <si>
    <t>05615 ANTIOQUIA - NECHÍ</t>
  </si>
  <si>
    <t>05628 ANTIOQUIA - NECOCLÍ</t>
  </si>
  <si>
    <t>05631 ANTIOQUIA - OLAYA</t>
  </si>
  <si>
    <t>05642 ANTIOQUIA - PEÑOL</t>
  </si>
  <si>
    <t>05647 ANTIOQUIA - PEQUE</t>
  </si>
  <si>
    <t>05649 ANTIOQUIA - PUEBLORRICO</t>
  </si>
  <si>
    <t>05652 ANTIOQUIA - PUERTO BERRÍO</t>
  </si>
  <si>
    <t>05656 ANTIOQUIA - PUERTO NARE</t>
  </si>
  <si>
    <t>05658 ANTIOQUIA - PUERTO TRIUNFO</t>
  </si>
  <si>
    <t>05659 ANTIOQUIA - REMEDIOS</t>
  </si>
  <si>
    <t>05660 ANTIOQUIA - RETIRO</t>
  </si>
  <si>
    <t>05664 ANTIOQUIA - RIONEGRO</t>
  </si>
  <si>
    <t>05665 ANTIOQUIA - SABANALARGA</t>
  </si>
  <si>
    <t>05667 ANTIOQUIA - SABANETA</t>
  </si>
  <si>
    <t>05670 ANTIOQUIA - SALGAR</t>
  </si>
  <si>
    <t>05674 ANTIOQUIA - SAN ANDRÉS</t>
  </si>
  <si>
    <t>05679 ANTIOQUIA - SAN CARLOS</t>
  </si>
  <si>
    <t>05686 ANTIOQUIA - SAN FRANCISCO</t>
  </si>
  <si>
    <t>05690 ANTIOQUIA - SAN JERÓNIMO</t>
  </si>
  <si>
    <t>05697 ANTIOQUIA - SAN JOSÉ DE LA MONTAÑA</t>
  </si>
  <si>
    <t>05736 ANTIOQUIA - SAN JUAN DE URABÁ</t>
  </si>
  <si>
    <t>05756 ANTIOQUIA - SAN LUIS</t>
  </si>
  <si>
    <t>05761 ANTIOQUIA - SAN PEDRO</t>
  </si>
  <si>
    <t>05789 ANTIOQUIA - SAN PEDRO DE URABA</t>
  </si>
  <si>
    <t>05790 ANTIOQUIA - SAN RAFAEL</t>
  </si>
  <si>
    <t>05792 ANTIOQUIA - SAN ROQUE</t>
  </si>
  <si>
    <t>05809 ANTIOQUIA - SAN VICENTE</t>
  </si>
  <si>
    <t>05819 ANTIOQUIA - SANTA BÁRBARA</t>
  </si>
  <si>
    <t>05837 ANTIOQUIA - SANTA ROSA DE OSOS</t>
  </si>
  <si>
    <t>05842 ANTIOQUIA - SANTAFÉ DE ANTIOQUIA</t>
  </si>
  <si>
    <t>05847 ANTIOQUIA - SANTO DOMINGO</t>
  </si>
  <si>
    <t>05854 ANTIOQUIA - SEGOVIA</t>
  </si>
  <si>
    <t>05856 ANTIOQUIA - SONSON</t>
  </si>
  <si>
    <t>05858 ANTIOQUIA - SOPETRÁN</t>
  </si>
  <si>
    <t>05861 ANTIOQUIA - TÁMESIS</t>
  </si>
  <si>
    <t>05873 ANTIOQUIA - TARAZÁ</t>
  </si>
  <si>
    <t>05885 ANTIOQUIA - TARSO</t>
  </si>
  <si>
    <t>05887 ANTIOQUIA - TITIRIBÍ</t>
  </si>
  <si>
    <t>05890 ANTIOQUIA - TOLEDO</t>
  </si>
  <si>
    <t>05893 ANTIOQUIA - TURBO</t>
  </si>
  <si>
    <t>05895 ANTIOQUIA - URAMITA</t>
  </si>
  <si>
    <t>08001 ANTIOQUIA - URRAO</t>
  </si>
  <si>
    <t>08078 ANTIOQUIA - VALDIVIA</t>
  </si>
  <si>
    <t>08137 ANTIOQUIA - VALPARAÍSO</t>
  </si>
  <si>
    <t>08141 ANTIOQUIA - VEGACHÍ</t>
  </si>
  <si>
    <t>08296 ANTIOQUIA - VENECIA</t>
  </si>
  <si>
    <t>08372 ANTIOQUIA - VIGÍA DEL FUERTE</t>
  </si>
  <si>
    <t>08421 ANTIOQUIA - YALÍ</t>
  </si>
  <si>
    <t>08433 ANTIOQUIA - YARUMAL</t>
  </si>
  <si>
    <t>08436 ANTIOQUIA - YOLOMBÓ</t>
  </si>
  <si>
    <t>08520 ANTIOQUIA - YONDÓ</t>
  </si>
  <si>
    <t>08549 ANTIOQUIA - ZARAGOZA</t>
  </si>
  <si>
    <t>08558 ARAUCA - ARAUCA</t>
  </si>
  <si>
    <t>08560 ARAUCA - ARAUQUITA</t>
  </si>
  <si>
    <t>08573 ARAUCA - CRAVO NORTE</t>
  </si>
  <si>
    <t>08606 ARAUCA - FORTUL</t>
  </si>
  <si>
    <t>08634 ARAUCA - PUERTO RONDÓN</t>
  </si>
  <si>
    <t>08638 ARAUCA - SARAVENA</t>
  </si>
  <si>
    <t>08675 ARAUCA - TAME</t>
  </si>
  <si>
    <t>08685 ATLÁNTICO - BARANOA</t>
  </si>
  <si>
    <t>08758 ATLÁNTICO - BARRANQUILLA</t>
  </si>
  <si>
    <t>08770 ATLÁNTICO - CAMPO DE LA CRUZ</t>
  </si>
  <si>
    <t>08832 ATLÁNTICO - CANDELARIA</t>
  </si>
  <si>
    <t>08849 ATLÁNTICO - GALAPA</t>
  </si>
  <si>
    <t>11001 ATLÁNTICO - JUAN DE ACOSTA</t>
  </si>
  <si>
    <t>13001 ATLÁNTICO - LURUACO</t>
  </si>
  <si>
    <t>13006 ATLÁNTICO - MALAMBO</t>
  </si>
  <si>
    <t>13030 ATLÁNTICO - MANATÍ</t>
  </si>
  <si>
    <t>13042 ATLÁNTICO - PALMAR DE VARELA</t>
  </si>
  <si>
    <t>13052 ATLÁNTICO - PIOJÓ</t>
  </si>
  <si>
    <t>13062 ATLÁNTICO - POLONUEVO</t>
  </si>
  <si>
    <t>13074 ATLÁNTICO - PONEDERA</t>
  </si>
  <si>
    <t>13140 ATLÁNTICO - PUERTO COLOMBIA</t>
  </si>
  <si>
    <t>13160 ATLÁNTICO - REPELÓN</t>
  </si>
  <si>
    <t>13188 ATLÁNTICO - SABANAGRANDE</t>
  </si>
  <si>
    <t>13212 ATLÁNTICO - SABANALARGA</t>
  </si>
  <si>
    <t>13222 ATLÁNTICO - SANTA LUCÍA</t>
  </si>
  <si>
    <t>13244 ATLÁNTICO - SANTO TOMÁS</t>
  </si>
  <si>
    <t>13248 ATLÁNTICO - SOLEDAD</t>
  </si>
  <si>
    <t>13268 ATLÁNTICO - SUAN</t>
  </si>
  <si>
    <t>13300 ATLÁNTICO - TUBARÁ</t>
  </si>
  <si>
    <t>13430 ATLÁNTICO - USIACURÍ</t>
  </si>
  <si>
    <t>13433 BOGOTÁ - BOGOTÁ</t>
  </si>
  <si>
    <t>13440 BOLÍVAR - ACHÍ</t>
  </si>
  <si>
    <t>13442 BOLÍVAR - ALTOS DEL ROSARIO</t>
  </si>
  <si>
    <t>13458 BOLÍVAR - ARENAL</t>
  </si>
  <si>
    <t>13468 BOLÍVAR - ARJONA</t>
  </si>
  <si>
    <t>13473 BOLÍVAR - ARROYOHONDO</t>
  </si>
  <si>
    <t>13549 BOLÍVAR - BARRANCO DE LOBA</t>
  </si>
  <si>
    <t>13580 BOLÍVAR - CALAMAR</t>
  </si>
  <si>
    <t>13600 BOLÍVAR - CANTAGALLO</t>
  </si>
  <si>
    <t>13620 BOLÍVAR - CARTAGENA</t>
  </si>
  <si>
    <t>13647 BOLÍVAR - CICUCO</t>
  </si>
  <si>
    <t>13650 BOLÍVAR - CLEMENCIA</t>
  </si>
  <si>
    <t>13654 BOLÍVAR - CÓRDOBA</t>
  </si>
  <si>
    <t>13655 BOLÍVAR - EL CARMEN DE BOLÍVAR</t>
  </si>
  <si>
    <t>13657 BOLÍVAR - EL GUAMO</t>
  </si>
  <si>
    <t>13667 BOLÍVAR - EL PEÑÓN</t>
  </si>
  <si>
    <t>13670 BOLÍVAR - HATILLO DE LOBA</t>
  </si>
  <si>
    <t>13673 BOLÍVAR - MAGANGUÉ</t>
  </si>
  <si>
    <t>13683 BOLÍVAR - MAHATES</t>
  </si>
  <si>
    <t>13688 BOLÍVAR - MARGARITA</t>
  </si>
  <si>
    <t>13744 BOLÍVAR - MARÍA LA BAJA</t>
  </si>
  <si>
    <t>13760 BOLÍVAR - MOMPÓS</t>
  </si>
  <si>
    <t>13780 BOLÍVAR - MONTECRISTO</t>
  </si>
  <si>
    <t>13810 BOLÍVAR - MORALES</t>
  </si>
  <si>
    <t>13836 BOLÍVAR - PINILLOS</t>
  </si>
  <si>
    <t>13838 BOLÍVAR - REGIDOR</t>
  </si>
  <si>
    <t>13873 BOLÍVAR - RÍO VIEJO</t>
  </si>
  <si>
    <t>13894 BOLÍVAR - SAN CRISTÓBAL</t>
  </si>
  <si>
    <t>15001 BOLÍVAR - SAN ESTANISLAO</t>
  </si>
  <si>
    <t>15022 BOLÍVAR - SAN FERNANDO</t>
  </si>
  <si>
    <t>15047 BOLÍVAR - SAN JACINTO</t>
  </si>
  <si>
    <t>15051 BOLÍVAR - SAN JACINTO DEL CAUCA</t>
  </si>
  <si>
    <t>15087 BOLÍVAR - SAN JUAN NEPOMUCENO</t>
  </si>
  <si>
    <t>15090 BOLÍVAR - SAN MARTÍN DE LOBA</t>
  </si>
  <si>
    <t>15092 BOLÍVAR - SAN PABLO</t>
  </si>
  <si>
    <t>15097 BOLÍVAR - SANTA CATALINA</t>
  </si>
  <si>
    <t>15104 BOLÍVAR - SANTA ROSA</t>
  </si>
  <si>
    <t>15106 BOLÍVAR - SANTA ROSA DEL SUR</t>
  </si>
  <si>
    <t>15109 BOLÍVAR - SIMITÍ</t>
  </si>
  <si>
    <t>15114 BOLÍVAR - SOPLAVIENTO</t>
  </si>
  <si>
    <t>15131 BOLÍVAR - TALAIGUA NUEVO</t>
  </si>
  <si>
    <t>15135 BOLÍVAR - TIQUISIO</t>
  </si>
  <si>
    <t>15162 BOLÍVAR - TURBACO</t>
  </si>
  <si>
    <t>15172 BOLÍVAR - TURBANÁ</t>
  </si>
  <si>
    <t>15176 BOLÍVAR - VILLANUEVA</t>
  </si>
  <si>
    <t>15180 BOLÍVAR - ZAMBRANO</t>
  </si>
  <si>
    <t>15183 BOYACA - ALMEIDA</t>
  </si>
  <si>
    <t>15185 BOYACA - AQUITANIA</t>
  </si>
  <si>
    <t>15187 BOYACA - ARCABUCO</t>
  </si>
  <si>
    <t>15189 BOYACA - BELÉN</t>
  </si>
  <si>
    <t>15204 BOYACA - BERBEO</t>
  </si>
  <si>
    <t>15212 BOYACA - BETÉITIVA</t>
  </si>
  <si>
    <t>15215 BOYACA - BOAVITA</t>
  </si>
  <si>
    <t>15218 BOYACA - BOYACÁ</t>
  </si>
  <si>
    <t>15223 BOYACA - BRICEÑO</t>
  </si>
  <si>
    <t>15224 BOYACA - BUENAVISTA</t>
  </si>
  <si>
    <t>15226 BOYACA - BUSBANZÁ</t>
  </si>
  <si>
    <t>15232 BOYACA - CALDAS</t>
  </si>
  <si>
    <t>15236 BOYACA - CAMPOHERMOSO</t>
  </si>
  <si>
    <t>15238 BOYACA - CERINZA</t>
  </si>
  <si>
    <t>15244 BOYACA - CHINAVITA</t>
  </si>
  <si>
    <t>15248 BOYACA - CHIQUINQUIRÁ</t>
  </si>
  <si>
    <t>15272 BOYACA - CHÍQUIZA</t>
  </si>
  <si>
    <t>15276 BOYACA - CHISCAS</t>
  </si>
  <si>
    <t>15293 BOYACA - CHITA</t>
  </si>
  <si>
    <t>15296 BOYACA - CHITARAQUE</t>
  </si>
  <si>
    <t>15299 BOYACA - CHIVATÁ</t>
  </si>
  <si>
    <t>15317 BOYACA - CHIVOR</t>
  </si>
  <si>
    <t>15322 BOYACA - CIÉNEGA</t>
  </si>
  <si>
    <t>15325 BOYACA - CÓMBITA</t>
  </si>
  <si>
    <t>15332 BOYACA - COPER</t>
  </si>
  <si>
    <t>15362 BOYACA - CORRALES</t>
  </si>
  <si>
    <t>15367 BOYACA - COVARACHÍA</t>
  </si>
  <si>
    <t>15368 BOYACA - CUBARÁ</t>
  </si>
  <si>
    <t>15377 BOYACA - CUCAITA</t>
  </si>
  <si>
    <t>15380 BOYACA - CUÍTIVA</t>
  </si>
  <si>
    <t>15401 BOYACA - DUITAMA</t>
  </si>
  <si>
    <t>15403 BOYACA - EL COCUY</t>
  </si>
  <si>
    <t>15407 BOYACA - EL ESPINO</t>
  </si>
  <si>
    <t>15425 BOYACA - FIRAVITOBA</t>
  </si>
  <si>
    <t>15442 BOYACA - FLORESTA</t>
  </si>
  <si>
    <t>15455 BOYACA - GACHANTIVÁ</t>
  </si>
  <si>
    <t>15464 BOYACA - GAMEZA</t>
  </si>
  <si>
    <t>15466 BOYACA - GARAGOA</t>
  </si>
  <si>
    <t>15469 BOYACA - GUACAMAYAS</t>
  </si>
  <si>
    <t>15476 BOYACA - GUATEQUE</t>
  </si>
  <si>
    <t>15480 BOYACA - GUAYATÁ</t>
  </si>
  <si>
    <t>15491 BOYACA - GÜICÁN</t>
  </si>
  <si>
    <t>15494 BOYACA - IZA</t>
  </si>
  <si>
    <t>15500 BOYACA - JENESANO</t>
  </si>
  <si>
    <t>15507 BOYACA - JERICÓ</t>
  </si>
  <si>
    <t>15511 BOYACA - LA CAPILLA</t>
  </si>
  <si>
    <t>15514 BOYACA - LA UVITA</t>
  </si>
  <si>
    <t>15516 BOYACA - LA VICTORIA</t>
  </si>
  <si>
    <t>15518 BOYACA - LABRANZAGRANDE</t>
  </si>
  <si>
    <t>15522 BOYACA - MACANAL</t>
  </si>
  <si>
    <t>15531 BOYACA - MARIPÍ</t>
  </si>
  <si>
    <t>15533 BOYACA - MIRAFLORES</t>
  </si>
  <si>
    <t>15537 BOYACA - MONGUA</t>
  </si>
  <si>
    <t>15542 BOYACA - MONGUÍ</t>
  </si>
  <si>
    <t>15550 BOYACA - MONIQUIRÁ</t>
  </si>
  <si>
    <t>15572 BOYACA - MOTAVITA</t>
  </si>
  <si>
    <t>15580 BOYACA - MUZO</t>
  </si>
  <si>
    <t>15599 BOYACA - NOBSA</t>
  </si>
  <si>
    <t>15600 BOYACA - NUEVO COLÓN</t>
  </si>
  <si>
    <t>15621 BOYACA - OICATÁ</t>
  </si>
  <si>
    <t>15632 BOYACA - OTANCHE</t>
  </si>
  <si>
    <t>15638 BOYACA - PACHAVITA</t>
  </si>
  <si>
    <t>15646 BOYACA - PÁEZ</t>
  </si>
  <si>
    <t>15660 BOYACA - PAIPA</t>
  </si>
  <si>
    <t>15664 BOYACA - PAJARITO</t>
  </si>
  <si>
    <t>15667 BOYACA - PANQUEBA</t>
  </si>
  <si>
    <t>15673 BOYACA - PAUNA</t>
  </si>
  <si>
    <t>15676 BOYACA - PAYA</t>
  </si>
  <si>
    <t>15681 BOYACA - PAZ DE RÍO</t>
  </si>
  <si>
    <t>15686 BOYACA - PESCA</t>
  </si>
  <si>
    <t>15690 BOYACA - PISBA</t>
  </si>
  <si>
    <t>15693 BOYACA - PUERTO BOYACÁ</t>
  </si>
  <si>
    <t>15696 BOYACA - QUÍPAMA</t>
  </si>
  <si>
    <t>15720 BOYACA - RAMIRIQUÍ</t>
  </si>
  <si>
    <t>15723 BOYACA - RÁQUIRA</t>
  </si>
  <si>
    <t>15740 BOYACA - RONDÓN</t>
  </si>
  <si>
    <t>15753 BOYACA - SABOYÁ</t>
  </si>
  <si>
    <t>15755 BOYACA - SÁCHICA</t>
  </si>
  <si>
    <t>15757 BOYACA - SAMACÁ</t>
  </si>
  <si>
    <t>15759 BOYACA - SAN EDUARDO</t>
  </si>
  <si>
    <t>15761 BOYACA - SAN JOSÉ DE PARE</t>
  </si>
  <si>
    <t>15762 BOYACA - SAN LUIS DE GACENO</t>
  </si>
  <si>
    <t>15763 BOYACA - SAN MATEO</t>
  </si>
  <si>
    <t>15764 BOYACA - SAN MIGUEL DE SEMA</t>
  </si>
  <si>
    <t>15774 BOYACA - SAN PABLO DE BORBUR</t>
  </si>
  <si>
    <t>15776 BOYACA - SANTA MARÍA</t>
  </si>
  <si>
    <t>15778 BOYACA - SANTA ROSA DE VITERBO</t>
  </si>
  <si>
    <t>15790 BOYACA - SANTA SOFÍA</t>
  </si>
  <si>
    <t>15798 BOYACA - SANTANA</t>
  </si>
  <si>
    <t>15804 BOYACA - SATIVANORTE</t>
  </si>
  <si>
    <t>15806 BOYACA - SATIVASUR</t>
  </si>
  <si>
    <t>15808 BOYACA - SIACHOQUE</t>
  </si>
  <si>
    <t>15810 BOYACA - SOATÁ</t>
  </si>
  <si>
    <t>15814 BOYACA - SOCHA</t>
  </si>
  <si>
    <t>15816 BOYACA - SOCOTÁ</t>
  </si>
  <si>
    <t>15820 BOYACA - SOGAMOSO</t>
  </si>
  <si>
    <t>15822 BOYACA - SOMONDOCO</t>
  </si>
  <si>
    <t>15832 BOYACA - SORA</t>
  </si>
  <si>
    <t>15835 BOYACA - SORACÁ</t>
  </si>
  <si>
    <t>15837 BOYACA - SOTAQUIRÁ</t>
  </si>
  <si>
    <t>15839 BOYACA - SUSACÓN</t>
  </si>
  <si>
    <t>15842 BOYACA - SUTAMARCHÁN</t>
  </si>
  <si>
    <t>15861 BOYACA - SUTATENZA</t>
  </si>
  <si>
    <t>15879 BOYACA - TASCO</t>
  </si>
  <si>
    <t>15897 BOYACA - TENZA</t>
  </si>
  <si>
    <t>17001 BOYACA - TIBANÁ</t>
  </si>
  <si>
    <t>17013 BOYACA - TIBASOSA</t>
  </si>
  <si>
    <t>17042 BOYACA - TINJACÁ</t>
  </si>
  <si>
    <t>17050 BOYACA - TIPACOQUE</t>
  </si>
  <si>
    <t>17088 BOYACA - TOCA</t>
  </si>
  <si>
    <t>17174 BOYACA - TOGÜÍ</t>
  </si>
  <si>
    <t>17272 BOYACA - TÓPAGA</t>
  </si>
  <si>
    <t>17380 BOYACA - TOTA</t>
  </si>
  <si>
    <t>17388 BOYACA - TUNJA</t>
  </si>
  <si>
    <t>17433 BOYACA - TUNUNGUÁ</t>
  </si>
  <si>
    <t>17442 BOYACA - TURMEQUÉ</t>
  </si>
  <si>
    <t>17444 BOYACA - TUTA</t>
  </si>
  <si>
    <t>17446 BOYACA - TUTAZÁ</t>
  </si>
  <si>
    <t>17486 BOYACA - UMBITA</t>
  </si>
  <si>
    <t>17495 BOYACA - VENTAQUEMADA</t>
  </si>
  <si>
    <t>17513 BOYACA - VILLA DE LEYVA</t>
  </si>
  <si>
    <t>17524 BOYACA - VIRACACHÁ</t>
  </si>
  <si>
    <t>17541 BOYACA - ZETAQUIRA</t>
  </si>
  <si>
    <t>17614 CALDAS - AGUADAS</t>
  </si>
  <si>
    <t>17616 CALDAS - ANSERMA</t>
  </si>
  <si>
    <t>17653 CALDAS - ARANZAZU</t>
  </si>
  <si>
    <t>17662 CALDAS - BELALCÁZAR</t>
  </si>
  <si>
    <t>17665 CALDAS - CHINCHINÁ</t>
  </si>
  <si>
    <t>17777 CALDAS - FILADELFIA</t>
  </si>
  <si>
    <t>17867 CALDAS - LA DORADA</t>
  </si>
  <si>
    <t>17873 CALDAS - LA MERCED</t>
  </si>
  <si>
    <t>17877 CALDAS - MANIZALES</t>
  </si>
  <si>
    <t>18001 CALDAS - MANZANARES</t>
  </si>
  <si>
    <t>18029 CALDAS - MARMATO</t>
  </si>
  <si>
    <t>18094 CALDAS - MARQUETALIA</t>
  </si>
  <si>
    <t>18150 CALDAS - MARULANDA</t>
  </si>
  <si>
    <t>18205 CALDAS - NEIRA</t>
  </si>
  <si>
    <t>18247 CALDAS - NORCASIA</t>
  </si>
  <si>
    <t>18256 CALDAS - PÁCORA</t>
  </si>
  <si>
    <t>18410 CALDAS - PALESTINA</t>
  </si>
  <si>
    <t>18460 CALDAS - PENSILVANIA</t>
  </si>
  <si>
    <t>18479 CALDAS - RIOSUCIO</t>
  </si>
  <si>
    <t>18592 CALDAS - RISARALDA</t>
  </si>
  <si>
    <t>18610 CALDAS - SALAMINA</t>
  </si>
  <si>
    <t>18753 CALDAS - SAMANÁ</t>
  </si>
  <si>
    <t>18756 CALDAS - SAN JOSÉ</t>
  </si>
  <si>
    <t>18785 CALDAS - SUPÍA</t>
  </si>
  <si>
    <t>18860 CALDAS - VICTORIA</t>
  </si>
  <si>
    <t>19001 CALDAS - VILLAMARÍA</t>
  </si>
  <si>
    <t>19022 CALDAS - VITERBO</t>
  </si>
  <si>
    <t>19050 CAQUETA - ALBANIA</t>
  </si>
  <si>
    <t>19075 CAQUETA - BELÉN DE LOS ANDAQUIES</t>
  </si>
  <si>
    <t>19100 CAQUETA - CARTAGENA DEL CHAIRÁ</t>
  </si>
  <si>
    <t>19110 CAQUETA - CURILLO</t>
  </si>
  <si>
    <t>19130 CAQUETA - EL DONCELLO</t>
  </si>
  <si>
    <t>19137 CAQUETA - EL PAUJIL</t>
  </si>
  <si>
    <t>19142 CAQUETA - FLORENCIA</t>
  </si>
  <si>
    <t>19212 CAQUETA - LA MONTAÑITA</t>
  </si>
  <si>
    <t>19256 CAQUETA - MILÁN</t>
  </si>
  <si>
    <t>19290 CAQUETA - MORELIA</t>
  </si>
  <si>
    <t>19300 CAQUETA - PUERTO RICO</t>
  </si>
  <si>
    <t>19318 CAQUETA - SAN JOSÉ DEL FRAGUA</t>
  </si>
  <si>
    <t>19355 CAQUETA - SAN VICENTE DEL CAGUÁN</t>
  </si>
  <si>
    <t>19364 CAQUETA - SOLANO</t>
  </si>
  <si>
    <t>19392 CAQUETA - SOLITA</t>
  </si>
  <si>
    <t>19397 CAQUETA - VALPARAÍSO</t>
  </si>
  <si>
    <t>19418 CASANARE - AGUAZUL</t>
  </si>
  <si>
    <t>19450 CASANARE - CHAMEZA</t>
  </si>
  <si>
    <t>19455 CASANARE - HATO COROZAL</t>
  </si>
  <si>
    <t>19473 CASANARE - LA SALINA</t>
  </si>
  <si>
    <t>19513 CASANARE - MANÍ</t>
  </si>
  <si>
    <t>19517 CASANARE - MONTERREY</t>
  </si>
  <si>
    <t>19532 CASANARE - NUNCHÍA</t>
  </si>
  <si>
    <t>19533 CASANARE - OROCUÉ</t>
  </si>
  <si>
    <t>19548 CASANARE - PAZ DE ARIPORO</t>
  </si>
  <si>
    <t>19573 CASANARE - PORE</t>
  </si>
  <si>
    <t>19585 CASANARE - RECETOR</t>
  </si>
  <si>
    <t>19622 CASANARE - SABANALARGA</t>
  </si>
  <si>
    <t>19693 CASANARE - SÁCAMA</t>
  </si>
  <si>
    <t>19698 CASANARE - SAN LUIS DE PALENQUE</t>
  </si>
  <si>
    <t>19701 CASANARE - TÁMARA</t>
  </si>
  <si>
    <t>19743 CASANARE - TAURAMENA</t>
  </si>
  <si>
    <t>19760 CASANARE - TRINIDAD</t>
  </si>
  <si>
    <t>19780 CASANARE - VILLANUEVA</t>
  </si>
  <si>
    <t>19785 CASANARE - YOPAL</t>
  </si>
  <si>
    <t>19807 CAUCA - ALMAGUER</t>
  </si>
  <si>
    <t>19809 CAUCA - ARGELIA</t>
  </si>
  <si>
    <t>19821 CAUCA - BALBOA</t>
  </si>
  <si>
    <t>19824 CAUCA - BOLÍVAR</t>
  </si>
  <si>
    <t>19845 CAUCA - BUENOS AIRES</t>
  </si>
  <si>
    <t>20001 CAUCA - CAJIBÍO</t>
  </si>
  <si>
    <t>20011 CAUCA - CALDONO</t>
  </si>
  <si>
    <t>20013 CAUCA - CALOTO</t>
  </si>
  <si>
    <t>20032 CAUCA - CORINTO</t>
  </si>
  <si>
    <t>20045 CAUCA - EL TAMBO</t>
  </si>
  <si>
    <t>20060 CAUCA - FLORENCIA</t>
  </si>
  <si>
    <t>20175 CAUCA - GUACHANÉ</t>
  </si>
  <si>
    <t>20178 CAUCA - GUAPI</t>
  </si>
  <si>
    <t>20228 CAUCA - INZÁ</t>
  </si>
  <si>
    <t>20238 CAUCA - JAMBALÓ</t>
  </si>
  <si>
    <t>20250 CAUCA - LA SIERRA</t>
  </si>
  <si>
    <t>20295 CAUCA - LA VEGA</t>
  </si>
  <si>
    <t>20310 CAUCA - LÓPEZ</t>
  </si>
  <si>
    <t>20383 CAUCA - MERCADERES</t>
  </si>
  <si>
    <t>20400 CAUCA - MIRANDA</t>
  </si>
  <si>
    <t>20443 CAUCA - MORALES</t>
  </si>
  <si>
    <t>20517 CAUCA - PADILLA</t>
  </si>
  <si>
    <t>20550 CAUCA - PAEZ</t>
  </si>
  <si>
    <t>20570 CAUCA - PATÍA</t>
  </si>
  <si>
    <t>20614 CAUCA - PIAMONTE</t>
  </si>
  <si>
    <t>20621 CAUCA - PIENDAMÓ</t>
  </si>
  <si>
    <t>20710 CAUCA - POPAYÁN</t>
  </si>
  <si>
    <t>20750 CAUCA - PUERTO TEJADA</t>
  </si>
  <si>
    <t>20770 CAUCA - PURACÉ</t>
  </si>
  <si>
    <t>20787 CAUCA - ROSAS</t>
  </si>
  <si>
    <t>23001 CAUCA - SAN SEBASTIÁN</t>
  </si>
  <si>
    <t>23068 CAUCA - SANTA ROSA</t>
  </si>
  <si>
    <t>23079 CAUCA - SANTANDER DE QUILICHAO</t>
  </si>
  <si>
    <t>23090 CAUCA - SILVIA</t>
  </si>
  <si>
    <t>23162 CAUCA - SOTARA</t>
  </si>
  <si>
    <t>23168 CAUCA - SUÁREZ</t>
  </si>
  <si>
    <t>23182 CAUCA - SUCRE</t>
  </si>
  <si>
    <t>23189 CAUCA - TIMBÍO</t>
  </si>
  <si>
    <t>23300 CAUCA - TIMBIQUÍ</t>
  </si>
  <si>
    <t>23350 CAUCA - TORIBIO</t>
  </si>
  <si>
    <t>23417 CAUCA - TOTORÓ</t>
  </si>
  <si>
    <t>23419 CAUCA - VILLA RICA</t>
  </si>
  <si>
    <t>23464 CESAR - AGUACHICA</t>
  </si>
  <si>
    <t>23466 CESAR - AGUSTÍN CODAZZI</t>
  </si>
  <si>
    <t>23500 CESAR - ASTREA</t>
  </si>
  <si>
    <t>23555 CESAR - BECERRIL</t>
  </si>
  <si>
    <t>23570 CESAR - BOSCONIA</t>
  </si>
  <si>
    <t>23574 CESAR - CHIMICHAGUA</t>
  </si>
  <si>
    <t>23580 CESAR - CHIRIGUANÁ</t>
  </si>
  <si>
    <t>23586 CESAR - CURUMANÍ</t>
  </si>
  <si>
    <t>23660 CESAR - EL COPEY</t>
  </si>
  <si>
    <t>23670 CESAR - EL PASO</t>
  </si>
  <si>
    <t>23672 CESAR - GAMARRA</t>
  </si>
  <si>
    <t>23675 CESAR - GONZÁLEZ</t>
  </si>
  <si>
    <t>23678 CESAR - LA GLORIA</t>
  </si>
  <si>
    <t>23686 CESAR - LA JAGUA DE IBIRICO</t>
  </si>
  <si>
    <t>23807 CESAR - LA PAZ</t>
  </si>
  <si>
    <t>23855 CESAR - MANAURE</t>
  </si>
  <si>
    <t>25001 CESAR - PAILITAS</t>
  </si>
  <si>
    <t>25019 CESAR - PELAYA</t>
  </si>
  <si>
    <t>25035 CESAR - PUEBLO BELLO</t>
  </si>
  <si>
    <t>25040 CESAR - RÍO DE ORO</t>
  </si>
  <si>
    <t>25053 CESAR - SAN ALBERTO</t>
  </si>
  <si>
    <t>25086 CESAR - SAN DIEGO</t>
  </si>
  <si>
    <t>25095 CESAR - SAN MARTÍN</t>
  </si>
  <si>
    <t>25099 CESAR - TAMALAMEQUE</t>
  </si>
  <si>
    <t>25120 CESAR - VALLEDUPAR</t>
  </si>
  <si>
    <t>25123 CHOCO - ACANDÍ</t>
  </si>
  <si>
    <t>25126 CHOCO - ALTO BAUDO</t>
  </si>
  <si>
    <t>25148 CHOCO - ATRATO</t>
  </si>
  <si>
    <t>25151 CHOCO - BAGADÓ</t>
  </si>
  <si>
    <t>25154 CHOCO - BAHÍA SOLANO</t>
  </si>
  <si>
    <t>25168 CHOCO - BAJO BAUDÓ</t>
  </si>
  <si>
    <t>25175 CHOCO - BELÉN DE BAJIRÁ</t>
  </si>
  <si>
    <t>25178 CHOCO - BOJAYA</t>
  </si>
  <si>
    <t>25181 CHOCO - CARMEN DEL DARIEN</t>
  </si>
  <si>
    <t>25183 CHOCO - CÉRTEGUI</t>
  </si>
  <si>
    <t>25200 CHOCO - CONDOTO</t>
  </si>
  <si>
    <t>25214 CHOCO - EL CANTÓN DEL SAN PABLO</t>
  </si>
  <si>
    <t>25224 CHOCO - EL CARMEN DE ATRATO</t>
  </si>
  <si>
    <t>25245 CHOCO - EL LITORAL DEL SAN JUAN</t>
  </si>
  <si>
    <t>25258 CHOCO - ISTMINA</t>
  </si>
  <si>
    <t>25260 CHOCO - JURADÓ</t>
  </si>
  <si>
    <t>25269 CHOCO - LLORÓ</t>
  </si>
  <si>
    <t>25279 CHOCO - MEDIO ATRATO</t>
  </si>
  <si>
    <t>25281 CHOCO - MEDIO BAUDÓ</t>
  </si>
  <si>
    <t>25286 CHOCO - MEDIO SAN JUAN</t>
  </si>
  <si>
    <t>25288 CHOCO - NÓVITA</t>
  </si>
  <si>
    <t>25290 CHOCO - NUQUÍ</t>
  </si>
  <si>
    <t>25293 CHOCO - QUIBDÓ</t>
  </si>
  <si>
    <t>25295 CHOCO - RÍO IRO</t>
  </si>
  <si>
    <t>25297 CHOCO - RÍO QUITO</t>
  </si>
  <si>
    <t>25299 CHOCO - RIOSUCIO</t>
  </si>
  <si>
    <t>25307 CHOCO - SAN JOSÉ DEL PALMAR</t>
  </si>
  <si>
    <t>25312 CHOCO - SIPÍ</t>
  </si>
  <si>
    <t>25317 CHOCO - TADÓ</t>
  </si>
  <si>
    <t>25320 CHOCO - UNGUÍA</t>
  </si>
  <si>
    <t>25322 CHOCO - UNIÓN PANAMERICANA</t>
  </si>
  <si>
    <t>25324 CÓRDOBA - AYAPEL</t>
  </si>
  <si>
    <t>25326 CÓRDOBA - BUENAVISTA</t>
  </si>
  <si>
    <t>25328 CÓRDOBA - CANALETE</t>
  </si>
  <si>
    <t>25335 CÓRDOBA - CERETÉ</t>
  </si>
  <si>
    <t>25339 CÓRDOBA - CHIMÁ</t>
  </si>
  <si>
    <t>25368 CÓRDOBA - CHINÚ</t>
  </si>
  <si>
    <t>25372 CÓRDOBA - CIÉNAGA DE ORO</t>
  </si>
  <si>
    <t>25377 CÓRDOBA - COTORRA</t>
  </si>
  <si>
    <t>25386 CÓRDOBA - LA APARTADA</t>
  </si>
  <si>
    <t>25394 CÓRDOBA - LORICA</t>
  </si>
  <si>
    <t>25398 CÓRDOBA - LOS CÓRDOBAS</t>
  </si>
  <si>
    <t>25402 CÓRDOBA - MOMIL</t>
  </si>
  <si>
    <t>25407 CÓRDOBA - MONTELÍBANO</t>
  </si>
  <si>
    <t>25426 CÓRDOBA - MONTERÍA</t>
  </si>
  <si>
    <t>25430 CÓRDOBA - MOÑITOS</t>
  </si>
  <si>
    <t>25436 CÓRDOBA - PLANETA RICA</t>
  </si>
  <si>
    <t>25438 CÓRDOBA - PUEBLO NUEVO</t>
  </si>
  <si>
    <t>25473 CÓRDOBA - PUERTO ESCONDIDO</t>
  </si>
  <si>
    <t>25483 CÓRDOBA - PUERTO LIBERTADOR</t>
  </si>
  <si>
    <t>25486 CÓRDOBA - PURÍSIMA</t>
  </si>
  <si>
    <t>25488 CÓRDOBA - SAHAGÚN</t>
  </si>
  <si>
    <t>25489 CÓRDOBA - SAN ANDRÉS SOTAVENTO</t>
  </si>
  <si>
    <t>25491 CÓRDOBA - SAN ANTERO</t>
  </si>
  <si>
    <t>25506 CÓRDOBA - SAN BERNARDO DEL VIENTO</t>
  </si>
  <si>
    <t>25513 CÓRDOBA - SAN CARLOS</t>
  </si>
  <si>
    <t>25518 CÓRDOBA - SAN PELAYO</t>
  </si>
  <si>
    <t>25524 CÓRDOBA - TIERRALTA</t>
  </si>
  <si>
    <t>25530 CÓRDOBA - VALENCIA</t>
  </si>
  <si>
    <t>25535 CUNDINAMARCA - AGUA DE DIOS</t>
  </si>
  <si>
    <t>25572 CUNDINAMARCA - ALBÁN</t>
  </si>
  <si>
    <t>25580 CUNDINAMARCA - ANAPOIMA</t>
  </si>
  <si>
    <t>25592 CUNDINAMARCA - ANOLAIMA</t>
  </si>
  <si>
    <t>25594 CUNDINAMARCA - APULO</t>
  </si>
  <si>
    <t>25596 CUNDINAMARCA - ARBELÁEZ</t>
  </si>
  <si>
    <t>25599 CUNDINAMARCA - BELTRÁN</t>
  </si>
  <si>
    <t>25612 CUNDINAMARCA - BITUIMA</t>
  </si>
  <si>
    <t>25645 CUNDINAMARCA - BOJACÁ</t>
  </si>
  <si>
    <t>25649 CUNDINAMARCA - CABRERA</t>
  </si>
  <si>
    <t>25653 CUNDINAMARCA - CACHIPAY</t>
  </si>
  <si>
    <t>25658 CUNDINAMARCA - CAJICÁ</t>
  </si>
  <si>
    <t>25662 CUNDINAMARCA - CAPARRAPÍ</t>
  </si>
  <si>
    <t>25718 CUNDINAMARCA - CAQUEZA</t>
  </si>
  <si>
    <t>25736 CUNDINAMARCA - CARMEN DE CARUPA</t>
  </si>
  <si>
    <t>25740 CUNDINAMARCA - CHAGUANÍ</t>
  </si>
  <si>
    <t>25743 CUNDINAMARCA - CHÍA</t>
  </si>
  <si>
    <t>25745 CUNDINAMARCA - CHIPAQUE</t>
  </si>
  <si>
    <t>25754 CUNDINAMARCA - CHOACHÍ</t>
  </si>
  <si>
    <t>25758 CUNDINAMARCA - CHOCONTÁ</t>
  </si>
  <si>
    <t>25769 CUNDINAMARCA - COGUA</t>
  </si>
  <si>
    <t>25772 CUNDINAMARCA - COTA</t>
  </si>
  <si>
    <t>25777 CUNDINAMARCA - CUCUNUBÁ</t>
  </si>
  <si>
    <t>25779 CUNDINAMARCA - EL COLEGIO</t>
  </si>
  <si>
    <t>25781 CUNDINAMARCA - EL PEÑÓN</t>
  </si>
  <si>
    <t>25785 CUNDINAMARCA - EL ROSAL</t>
  </si>
  <si>
    <t>25793 CUNDINAMARCA - FACATATIVÁ</t>
  </si>
  <si>
    <t>25797 CUNDINAMARCA - FOMEQUE</t>
  </si>
  <si>
    <t>25799 CUNDINAMARCA - FOSCA</t>
  </si>
  <si>
    <t>25805 CUNDINAMARCA - FUNZA</t>
  </si>
  <si>
    <t>25807 CUNDINAMARCA - FÚQUENE</t>
  </si>
  <si>
    <t>25815 CUNDINAMARCA - FUSAGASUGÁ</t>
  </si>
  <si>
    <t>25817 CUNDINAMARCA - GACHALA</t>
  </si>
  <si>
    <t>25823 CUNDINAMARCA - GACHANCIPÁ</t>
  </si>
  <si>
    <t>25839 CUNDINAMARCA - GACHETÁ</t>
  </si>
  <si>
    <t>25841 CUNDINAMARCA - GAMA</t>
  </si>
  <si>
    <t>25843 CUNDINAMARCA - GIRARDOT</t>
  </si>
  <si>
    <t>25845 CUNDINAMARCA - GRANADA</t>
  </si>
  <si>
    <t>25851 CUNDINAMARCA - GUACHETÁ</t>
  </si>
  <si>
    <t>25862 CUNDINAMARCA - GUADUAS</t>
  </si>
  <si>
    <t>25867 CUNDINAMARCA - GUASCA</t>
  </si>
  <si>
    <t>25871 CUNDINAMARCA - GUATAQUÍ</t>
  </si>
  <si>
    <t>25873 CUNDINAMARCA - GUATAVITA</t>
  </si>
  <si>
    <t>25875 CUNDINAMARCA - GUAYABAL DE SIQUIMA</t>
  </si>
  <si>
    <t>25878 CUNDINAMARCA - GUAYABETAL</t>
  </si>
  <si>
    <t>25885 CUNDINAMARCA - GUTIÉRREZ</t>
  </si>
  <si>
    <t>25898 CUNDINAMARCA - JERUSALÉN</t>
  </si>
  <si>
    <t>25899 CUNDINAMARCA - JUNÍN</t>
  </si>
  <si>
    <t>27001 CUNDINAMARCA - LA CALERA</t>
  </si>
  <si>
    <t>27006 CUNDINAMARCA - LA MESA</t>
  </si>
  <si>
    <t>27025 CUNDINAMARCA - LA PALMA</t>
  </si>
  <si>
    <t>27050 CUNDINAMARCA - LA PEÑA</t>
  </si>
  <si>
    <t>27073 CUNDINAMARCA - LA VEGA</t>
  </si>
  <si>
    <t>27075 CUNDINAMARCA - LENGUAZAQUE</t>
  </si>
  <si>
    <t>27077 CUNDINAMARCA - MACHETA</t>
  </si>
  <si>
    <t>27086 CUNDINAMARCA - MADRID</t>
  </si>
  <si>
    <t>27099 CUNDINAMARCA - MANTA</t>
  </si>
  <si>
    <t>27135 CUNDINAMARCA - MEDINA</t>
  </si>
  <si>
    <t>27150 CUNDINAMARCA - MOSQUERA</t>
  </si>
  <si>
    <t>27160 CUNDINAMARCA - NARIÑO</t>
  </si>
  <si>
    <t>27205 CUNDINAMARCA - NEMOCÓN</t>
  </si>
  <si>
    <t>27245 CUNDINAMARCA - NILO</t>
  </si>
  <si>
    <t>27250 CUNDINAMARCA - NIMAIMA</t>
  </si>
  <si>
    <t>27361 CUNDINAMARCA - NOCAIMA</t>
  </si>
  <si>
    <t>27372 CUNDINAMARCA - PACHO</t>
  </si>
  <si>
    <t>27413 CUNDINAMARCA - PAIME</t>
  </si>
  <si>
    <t>27425 CUNDINAMARCA - PANDI</t>
  </si>
  <si>
    <t>27430 CUNDINAMARCA - PARATEBUENO</t>
  </si>
  <si>
    <t>27450 CUNDINAMARCA - PASCA</t>
  </si>
  <si>
    <t>27491 CUNDINAMARCA - PUERTO SALGAR</t>
  </si>
  <si>
    <t>27495 CUNDINAMARCA - PULÍ</t>
  </si>
  <si>
    <t>27580 CUNDINAMARCA - QUEBRADANEGRA</t>
  </si>
  <si>
    <t>27600 CUNDINAMARCA - QUETAME</t>
  </si>
  <si>
    <t>27615 CUNDINAMARCA - QUIPILE</t>
  </si>
  <si>
    <t>27660 CUNDINAMARCA - RICAURTE</t>
  </si>
  <si>
    <t>27745 CUNDINAMARCA - SAN ANTONIO DEL TEQUENDAMA</t>
  </si>
  <si>
    <t>27787 CUNDINAMARCA - SAN BERNARDO</t>
  </si>
  <si>
    <t>27800 CUNDINAMARCA - SAN CAYETANO</t>
  </si>
  <si>
    <t>27810 CUNDINAMARCA - SAN FRANCISCO</t>
  </si>
  <si>
    <t>41001 CUNDINAMARCA - SAN JUAN DE RÍO SECO</t>
  </si>
  <si>
    <t>41006 CUNDINAMARCA - SASAIMA</t>
  </si>
  <si>
    <t>41013 CUNDINAMARCA - SESQUILÉ</t>
  </si>
  <si>
    <t>41016 CUNDINAMARCA - SIBATÉ</t>
  </si>
  <si>
    <t>41020 CUNDINAMARCA - SILVANIA</t>
  </si>
  <si>
    <t>41026 CUNDINAMARCA - SIMIJACA</t>
  </si>
  <si>
    <t>41078 CUNDINAMARCA - SOACHA</t>
  </si>
  <si>
    <t>41132 CUNDINAMARCA - SOPÓ</t>
  </si>
  <si>
    <t>41206 CUNDINAMARCA - SUBACHOQUE</t>
  </si>
  <si>
    <t>41244 CUNDINAMARCA - SUESCA</t>
  </si>
  <si>
    <t>41298 CUNDINAMARCA - SUPATÁ</t>
  </si>
  <si>
    <t>41306 CUNDINAMARCA - SUSA</t>
  </si>
  <si>
    <t>41319 CUNDINAMARCA - SUTATAUSA</t>
  </si>
  <si>
    <t>41349 CUNDINAMARCA - TABIO</t>
  </si>
  <si>
    <t>41357 CUNDINAMARCA - TAUSA</t>
  </si>
  <si>
    <t>41359 CUNDINAMARCA - TENA</t>
  </si>
  <si>
    <t>41378 CUNDINAMARCA - TENJO</t>
  </si>
  <si>
    <t>41396 CUNDINAMARCA - TIBACUY</t>
  </si>
  <si>
    <t>41483 CUNDINAMARCA - TIBIRITA</t>
  </si>
  <si>
    <t>41503 CUNDINAMARCA - TOCAIMA</t>
  </si>
  <si>
    <t>41518 CUNDINAMARCA - TOCANCIPÁ</t>
  </si>
  <si>
    <t>41524 CUNDINAMARCA - TOPAIPÍ</t>
  </si>
  <si>
    <t>41530 CUNDINAMARCA - UBALÁ</t>
  </si>
  <si>
    <t>41548 CUNDINAMARCA - UBAQUE</t>
  </si>
  <si>
    <t>41551 CUNDINAMARCA - UNE</t>
  </si>
  <si>
    <t>41615 CUNDINAMARCA - ÚTICA</t>
  </si>
  <si>
    <t>41660 CUNDINAMARCA - VENECIA</t>
  </si>
  <si>
    <t>41668 CUNDINAMARCA - VERGARA</t>
  </si>
  <si>
    <t>41676 CUNDINAMARCA - VIANÍ</t>
  </si>
  <si>
    <t>41770 CUNDINAMARCA - VILLA DE SAN DIEGO DE UBATE</t>
  </si>
  <si>
    <t>41791 CUNDINAMARCA - VILLAGÓMEZ</t>
  </si>
  <si>
    <t>41797 CUNDINAMARCA - VILLAPINZÓN</t>
  </si>
  <si>
    <t>41799 CUNDINAMARCA - VILLETA</t>
  </si>
  <si>
    <t>41801 CUNDINAMARCA - VIOTÁ</t>
  </si>
  <si>
    <t>41807 CUNDINAMARCA - YACOPÍ</t>
  </si>
  <si>
    <t>41872 CUNDINAMARCA - ZIPACÓN</t>
  </si>
  <si>
    <t>41885 CUNDINAMARCA - ZIPAQUIRÁ</t>
  </si>
  <si>
    <t>44001 GUAINIA - BARRANCO MINAS</t>
  </si>
  <si>
    <t>44035 GUAINIA - CACAHUAL</t>
  </si>
  <si>
    <t>44078 GUAINIA - INÍRIDA</t>
  </si>
  <si>
    <t>44090 GUAINIA - LA GUADALUPE</t>
  </si>
  <si>
    <t>44098 GUAINIA - MAPIRIPANA</t>
  </si>
  <si>
    <t>44110 GUAINIA - MORICHAL</t>
  </si>
  <si>
    <t>44279 GUAINIA - PANA PANA</t>
  </si>
  <si>
    <t>44378 GUAINIA - PUERTO COLOMBIA</t>
  </si>
  <si>
    <t>44420 GUAINIA - SAN FELIPE</t>
  </si>
  <si>
    <t>44430 GUAVIARE - CALAMAR</t>
  </si>
  <si>
    <t>44560 GUAVIARE - EL RETORNO</t>
  </si>
  <si>
    <t>44650 GUAVIARE - MIRAFLORES</t>
  </si>
  <si>
    <t>44847 GUAVIARE - SAN JOSÉ DEL GUAVIARE</t>
  </si>
  <si>
    <t>44855 HUILA - ACEVEDO</t>
  </si>
  <si>
    <t>44874 HUILA - AGRADO</t>
  </si>
  <si>
    <t>47001 HUILA - AIPE</t>
  </si>
  <si>
    <t>47030 HUILA - ALGECIRAS</t>
  </si>
  <si>
    <t>47053 HUILA - ALTAMIRA</t>
  </si>
  <si>
    <t>47058 HUILA - BARAYA</t>
  </si>
  <si>
    <t>47161 HUILA - CAMPOALEGRE</t>
  </si>
  <si>
    <t>47170 HUILA - COLOMBIA</t>
  </si>
  <si>
    <t>47189 HUILA - ELÍAS</t>
  </si>
  <si>
    <t>47205 HUILA - GARZÓN</t>
  </si>
  <si>
    <t>47245 HUILA - GIGANTE</t>
  </si>
  <si>
    <t>47258 HUILA - GUADALUPE</t>
  </si>
  <si>
    <t>47268 HUILA - HOBO</t>
  </si>
  <si>
    <t>47288 HUILA - IQUIRA</t>
  </si>
  <si>
    <t>47318 HUILA - ISNOS</t>
  </si>
  <si>
    <t>47460 HUILA - LA ARGENTINA</t>
  </si>
  <si>
    <t>47541 HUILA - LA PLATA</t>
  </si>
  <si>
    <t>47545 HUILA - NÁTAGA</t>
  </si>
  <si>
    <t>47551 HUILA - NEIVA</t>
  </si>
  <si>
    <t>47555 HUILA - OPORAPA</t>
  </si>
  <si>
    <t>47570 HUILA - PAICOL</t>
  </si>
  <si>
    <t>47605 HUILA - PALERMO</t>
  </si>
  <si>
    <t>47660 HUILA - PALESTINA</t>
  </si>
  <si>
    <t>47675 HUILA - PITAL</t>
  </si>
  <si>
    <t>47692 HUILA - PITALITO</t>
  </si>
  <si>
    <t>47703 HUILA - RIVERA</t>
  </si>
  <si>
    <t>47707 HUILA - SALADOBLANCO</t>
  </si>
  <si>
    <t>47720 HUILA - SAN AGUSTÍN</t>
  </si>
  <si>
    <t>47745 HUILA - SANTA MARÍA</t>
  </si>
  <si>
    <t>47798 HUILA - SUAZA</t>
  </si>
  <si>
    <t>47960 HUILA - TARQUI</t>
  </si>
  <si>
    <t>47980 HUILA - TELLO</t>
  </si>
  <si>
    <t>50001 HUILA - TERUEL</t>
  </si>
  <si>
    <t>50006 HUILA - TESALIA</t>
  </si>
  <si>
    <t>50110 HUILA - TIMANÁ</t>
  </si>
  <si>
    <t>50124 HUILA - VILLAVIEJA</t>
  </si>
  <si>
    <t>50150 HUILA - YAGUARÁ</t>
  </si>
  <si>
    <t>50223 LA GUAJIRA - ALBANIA</t>
  </si>
  <si>
    <t>50226 LA GUAJIRA - BARRANCAS</t>
  </si>
  <si>
    <t>50245 LA GUAJIRA - DIBULLA</t>
  </si>
  <si>
    <t>50251 LA GUAJIRA - DISTRACCIÓN</t>
  </si>
  <si>
    <t>50270 LA GUAJIRA - EL MOLINO</t>
  </si>
  <si>
    <t>50287 LA GUAJIRA - FONSECA</t>
  </si>
  <si>
    <t>50313 LA GUAJIRA - HATONUEVO</t>
  </si>
  <si>
    <t>50318 LA GUAJIRA - LA JAGUA DEL PILAR</t>
  </si>
  <si>
    <t>50325 LA GUAJIRA - MAICAO</t>
  </si>
  <si>
    <t>50330 LA GUAJIRA - MANAURE</t>
  </si>
  <si>
    <t>50350 LA GUAJIRA - RIOHACHA</t>
  </si>
  <si>
    <t>50370 LA GUAJIRA - SAN JUAN DEL CESAR</t>
  </si>
  <si>
    <t>50400 LA GUAJIRA - URIBIA</t>
  </si>
  <si>
    <t>50450 LA GUAJIRA - URUMITA</t>
  </si>
  <si>
    <t>50568 LA GUAJIRA - VILLANUEVA</t>
  </si>
  <si>
    <t>50573 MAGDALENA - ALGARROBO</t>
  </si>
  <si>
    <t>50577 MAGDALENA - ARACATACA</t>
  </si>
  <si>
    <t>50590 MAGDALENA - ARIGUANÍ</t>
  </si>
  <si>
    <t>50606 MAGDALENA - CERRO SAN ANTONIO</t>
  </si>
  <si>
    <t>50680 MAGDALENA - CHIBOLO</t>
  </si>
  <si>
    <t>50683 MAGDALENA - CIÉNAGA</t>
  </si>
  <si>
    <t>50686 MAGDALENA - CONCORDIA</t>
  </si>
  <si>
    <t>50689 MAGDALENA - EL BANCO</t>
  </si>
  <si>
    <t>50711 MAGDALENA - EL PIÑON</t>
  </si>
  <si>
    <t>52001 MAGDALENA - EL RETÉN</t>
  </si>
  <si>
    <t>52019 MAGDALENA - FUNDACIÓN</t>
  </si>
  <si>
    <t>52022 MAGDALENA - GUAMAL</t>
  </si>
  <si>
    <t>52036 MAGDALENA - NUEVA GRANADA</t>
  </si>
  <si>
    <t>52051 MAGDALENA - PEDRAZA</t>
  </si>
  <si>
    <t>52079 MAGDALENA - PIJIÑO DEL CARMEN</t>
  </si>
  <si>
    <t>52083 MAGDALENA - PIVIJAY</t>
  </si>
  <si>
    <t>52110 MAGDALENA - PLATO</t>
  </si>
  <si>
    <t>52203 MAGDALENA - PUEBLOVIEJO</t>
  </si>
  <si>
    <t>52207 MAGDALENA - REMOLINO</t>
  </si>
  <si>
    <t>52210 MAGDALENA - SABANAS DE SAN ANGEL</t>
  </si>
  <si>
    <t>52215 MAGDALENA - SALAMINA</t>
  </si>
  <si>
    <t>52224 MAGDALENA - SAN SEBASTIÁN DE BUENAVISTA</t>
  </si>
  <si>
    <t>52227 MAGDALENA - SAN ZENÓN</t>
  </si>
  <si>
    <t>52233 MAGDALENA - SANTA ANA</t>
  </si>
  <si>
    <t>52240 MAGDALENA - SANTA BÁRBARA DE PINTO</t>
  </si>
  <si>
    <t>52250 MAGDALENA - SANTA MARTA</t>
  </si>
  <si>
    <t>52254 MAGDALENA - SITIONUEVO</t>
  </si>
  <si>
    <t>52256 MAGDALENA - TENERIFE</t>
  </si>
  <si>
    <t>52258 MAGDALENA - ZAPAYÁN</t>
  </si>
  <si>
    <t>52260 MAGDALENA - ZONA BANANERA</t>
  </si>
  <si>
    <t>52287 META - ACACÍAS</t>
  </si>
  <si>
    <t>52317 META - BARRANCA DE UPÍA</t>
  </si>
  <si>
    <t>52320 META - CABUYARO</t>
  </si>
  <si>
    <t>52323 META - CASTILLA LA NUEVA</t>
  </si>
  <si>
    <t>52352 META - CUBARRAL</t>
  </si>
  <si>
    <t>52354 META - CUMARAL</t>
  </si>
  <si>
    <t>52356 META - EL CALVARIO</t>
  </si>
  <si>
    <t>52378 META - EL CASTILLO</t>
  </si>
  <si>
    <t>52381 META - EL DORADO</t>
  </si>
  <si>
    <t>52385 META - FUENTE DE ORO</t>
  </si>
  <si>
    <t>52390 META - GRANADA</t>
  </si>
  <si>
    <t>52399 META - GUAMAL</t>
  </si>
  <si>
    <t>52405 META - LA MACARENA</t>
  </si>
  <si>
    <t>52411 META - LEJANÍAS</t>
  </si>
  <si>
    <t>52418 META - MAPIRIPÁN</t>
  </si>
  <si>
    <t>52427 META - MESETAS</t>
  </si>
  <si>
    <t>52435 META - PUERTO CONCORDIA</t>
  </si>
  <si>
    <t>52473 META - PUERTO GAITÁN</t>
  </si>
  <si>
    <t>52480 META - PUERTO LLERAS</t>
  </si>
  <si>
    <t>52490 META - PUERTO LÓPEZ</t>
  </si>
  <si>
    <t>52506 META - PUERTO RICO</t>
  </si>
  <si>
    <t>52520 META - RESTREPO</t>
  </si>
  <si>
    <t>52540 META - SAN CARLOS DE GUAROA</t>
  </si>
  <si>
    <t>52560 META - SAN JUAN DE ARAMA</t>
  </si>
  <si>
    <t>52565 META - SAN JUANITO</t>
  </si>
  <si>
    <t>52573 META - SAN MARTÍN</t>
  </si>
  <si>
    <t>52585 META - URIBE</t>
  </si>
  <si>
    <t>52612 META - VILLAVICENCIO</t>
  </si>
  <si>
    <t>52621 META - VISTAHERMOSA</t>
  </si>
  <si>
    <t>52678 NARIÑO - ALBÁN</t>
  </si>
  <si>
    <t>52683 NARIÑO - ALDANA</t>
  </si>
  <si>
    <t>52685 NARIÑO - ANCUYÁ</t>
  </si>
  <si>
    <t>52687 NARIÑO - ARBOLEDA</t>
  </si>
  <si>
    <t>52693 NARIÑO - BARBACOAS</t>
  </si>
  <si>
    <t>52694 NARIÑO - BELÉN</t>
  </si>
  <si>
    <t>52696 NARIÑO - BUESACO</t>
  </si>
  <si>
    <t>52699 NARIÑO - CHACHAGÜÍ</t>
  </si>
  <si>
    <t>52720 NARIÑO - COLÓN</t>
  </si>
  <si>
    <t>52786 NARIÑO - CONSACA</t>
  </si>
  <si>
    <t>52788 NARIÑO - CONTADERO</t>
  </si>
  <si>
    <t>52835 NARIÑO - CÓRDOBA</t>
  </si>
  <si>
    <t>52838 NARIÑO - CUASPUD</t>
  </si>
  <si>
    <t>52885 NARIÑO - CUMBAL</t>
  </si>
  <si>
    <t>54001 NARIÑO - CUMBITARA</t>
  </si>
  <si>
    <t>54003 NARIÑO - EL CHARCO</t>
  </si>
  <si>
    <t>54051 NARIÑO - EL PEÑOL</t>
  </si>
  <si>
    <t>54099 NARIÑO - EL ROSARIO</t>
  </si>
  <si>
    <t>54109 NARIÑO - EL TABLÓN DE GÓMEZ</t>
  </si>
  <si>
    <t>54125 NARIÑO - EL TAMBO</t>
  </si>
  <si>
    <t>54128 NARIÑO - FRANCISCO PIZARRO</t>
  </si>
  <si>
    <t>54172 NARIÑO - FUNES</t>
  </si>
  <si>
    <t>54174 NARIÑO - GUACHUCAL</t>
  </si>
  <si>
    <t>54206 NARIÑO - GUAITARILLA</t>
  </si>
  <si>
    <t>54223 NARIÑO - GUALMATÁN</t>
  </si>
  <si>
    <t>54239 NARIÑO - ILES</t>
  </si>
  <si>
    <t>54245 NARIÑO - IMUÉS</t>
  </si>
  <si>
    <t>54250 NARIÑO - IPIALES</t>
  </si>
  <si>
    <t>54261 NARIÑO - LA CRUZ</t>
  </si>
  <si>
    <t>54313 NARIÑO - LA FLORIDA</t>
  </si>
  <si>
    <t>54344 NARIÑO - LA LLANADA</t>
  </si>
  <si>
    <t>54347 NARIÑO - LA TOLA</t>
  </si>
  <si>
    <t>54377 NARIÑO - LA UNIÓN</t>
  </si>
  <si>
    <t>54385 NARIÑO - LEIVA</t>
  </si>
  <si>
    <t>54398 NARIÑO - LINARES</t>
  </si>
  <si>
    <t>54405 NARIÑO - LOS ANDES</t>
  </si>
  <si>
    <t>54418 NARIÑO - MAGÜI</t>
  </si>
  <si>
    <t>54480 NARIÑO - MALLAMA</t>
  </si>
  <si>
    <t>54498 NARIÑO - MOSQUERA</t>
  </si>
  <si>
    <t>54518 NARIÑO - NARIÑO</t>
  </si>
  <si>
    <t>54520 NARIÑO - OLAYA HERRERA</t>
  </si>
  <si>
    <t>54553 NARIÑO - OSPINA</t>
  </si>
  <si>
    <t>54599 NARIÑO - PASTO</t>
  </si>
  <si>
    <t>54660 NARIÑO - POLICARPA</t>
  </si>
  <si>
    <t>54670 NARIÑO - POTOSÍ</t>
  </si>
  <si>
    <t>54673 NARIÑO - PROVIDENCIA</t>
  </si>
  <si>
    <t>54680 NARIÑO - PUERRES</t>
  </si>
  <si>
    <t>54720 NARIÑO - PUPIALES</t>
  </si>
  <si>
    <t>54743 NARIÑO - RICAURTE</t>
  </si>
  <si>
    <t>54800 NARIÑO - ROBERTO PAYÁN</t>
  </si>
  <si>
    <t>54810 NARIÑO - SAMANIEGO</t>
  </si>
  <si>
    <t>54820 NARIÑO - SAN BERNARDO</t>
  </si>
  <si>
    <t>54871 NARIÑO - SAN LORENZO</t>
  </si>
  <si>
    <t>54874 NARIÑO - SAN PABLO</t>
  </si>
  <si>
    <t>63001 NARIÑO - SAN PEDRO DE CARTAGO</t>
  </si>
  <si>
    <t>63111 NARIÑO - SANDONÁ</t>
  </si>
  <si>
    <t>63130 NARIÑO - SANTA BÁRBARA</t>
  </si>
  <si>
    <t>63190 NARIÑO - SANTACRUZ</t>
  </si>
  <si>
    <t>63212 NARIÑO - SAPUYES</t>
  </si>
  <si>
    <t>63272 NARIÑO - TAMINANGO</t>
  </si>
  <si>
    <t>63302 NARIÑO - TANGUA</t>
  </si>
  <si>
    <t>63401 NARIÑO - TUMACO</t>
  </si>
  <si>
    <t>63470 NARIÑO - TÚQUERRES</t>
  </si>
  <si>
    <t>63548 NARIÑO - YACUANQUER</t>
  </si>
  <si>
    <t>63594 NORTE SANTANDER - ABREGO</t>
  </si>
  <si>
    <t>63690 NORTE SANTANDER - ARBOLEDAS</t>
  </si>
  <si>
    <t>66001 NORTE SANTANDER - BOCHALEMA</t>
  </si>
  <si>
    <t>66045 NORTE SANTANDER - BUCARASICA</t>
  </si>
  <si>
    <t>66075 NORTE SANTANDER - CACHIRÁ</t>
  </si>
  <si>
    <t>66088 NORTE SANTANDER - CÁCOTA</t>
  </si>
  <si>
    <t>66170 NORTE SANTANDER - CHINÁCOTA</t>
  </si>
  <si>
    <t>66318 NORTE SANTANDER - CHITAGÁ</t>
  </si>
  <si>
    <t>66383 NORTE SANTANDER - CONVENCIÓN</t>
  </si>
  <si>
    <t>66400 NORTE SANTANDER - CÚCUTA</t>
  </si>
  <si>
    <t>66440 NORTE SANTANDER - CUCUTILLA</t>
  </si>
  <si>
    <t>66456 NORTE SANTANDER - DURANIA</t>
  </si>
  <si>
    <t>66572 NORTE SANTANDER - EL CARMEN</t>
  </si>
  <si>
    <t>66594 NORTE SANTANDER - EL TARRA</t>
  </si>
  <si>
    <t>66682 NORTE SANTANDER - EL ZULIA</t>
  </si>
  <si>
    <t>66687 NORTE SANTANDER - GRAMALOTE</t>
  </si>
  <si>
    <t>68001 NORTE SANTANDER - HACARÍ</t>
  </si>
  <si>
    <t>68013 NORTE SANTANDER - HERRÁN</t>
  </si>
  <si>
    <t>68020 NORTE SANTANDER - LA ESPERANZA</t>
  </si>
  <si>
    <t>68051 NORTE SANTANDER - LA PLAYA</t>
  </si>
  <si>
    <t>68077 NORTE SANTANDER - LABATECA</t>
  </si>
  <si>
    <t>68079 NORTE SANTANDER - LOS PATIOS</t>
  </si>
  <si>
    <t>68081 NORTE SANTANDER - LOURDES</t>
  </si>
  <si>
    <t>68092 NORTE SANTANDER - MUTISCUA</t>
  </si>
  <si>
    <t>68101 NORTE SANTANDER - OCAÑA</t>
  </si>
  <si>
    <t>68121 NORTE SANTANDER - PAMPLONA</t>
  </si>
  <si>
    <t>68132 NORTE SANTANDER - PAMPLONITA</t>
  </si>
  <si>
    <t>68147 NORTE SANTANDER - PUERTO SANTANDER</t>
  </si>
  <si>
    <t>68152 NORTE SANTANDER - RAGONVALIA</t>
  </si>
  <si>
    <t>68160 NORTE SANTANDER - SALAZAR</t>
  </si>
  <si>
    <t>68162 NORTE SANTANDER - SAN CALIXTO</t>
  </si>
  <si>
    <t>68167 NORTE SANTANDER - SAN CAYETANO</t>
  </si>
  <si>
    <t>68169 NORTE SANTANDER - SANTIAGO</t>
  </si>
  <si>
    <t>68176 NORTE SANTANDER - SARDINATA</t>
  </si>
  <si>
    <t>68179 NORTE SANTANDER - SILOS</t>
  </si>
  <si>
    <t>68190 NORTE SANTANDER - TEORAMA</t>
  </si>
  <si>
    <t>68207 NORTE SANTANDER - TIBÚ</t>
  </si>
  <si>
    <t>68209 NORTE SANTANDER - TOLEDO</t>
  </si>
  <si>
    <t>68211 NORTE SANTANDER - VILLA CARO</t>
  </si>
  <si>
    <t>68217 NORTE SANTANDER - VILLA DEL ROSARIO</t>
  </si>
  <si>
    <t>68229 PUTUMAYO - COLÓN</t>
  </si>
  <si>
    <t>68235 PUTUMAYO - LEGUÍZAMO</t>
  </si>
  <si>
    <t>68245 PUTUMAYO - MOCOA</t>
  </si>
  <si>
    <t>68250 PUTUMAYO - ORITO</t>
  </si>
  <si>
    <t>68255 PUTUMAYO - PUERTO ASÍS</t>
  </si>
  <si>
    <t>68264 PUTUMAYO - PUERTO CAICEDO</t>
  </si>
  <si>
    <t>68266 PUTUMAYO - PUERTO GUZMÁN</t>
  </si>
  <si>
    <t>68271 PUTUMAYO - SAN FRANCISCO</t>
  </si>
  <si>
    <t>68276 PUTUMAYO - SAN MIGUEL</t>
  </si>
  <si>
    <t>68296 PUTUMAYO - SANTIAGO</t>
  </si>
  <si>
    <t>68298 PUTUMAYO - SIBUNDOY</t>
  </si>
  <si>
    <t>68307 PUTUMAYO - VALLE DEL GUAMUEZ</t>
  </si>
  <si>
    <t>68318 PUTUMAYO - VILLAGARZÓN</t>
  </si>
  <si>
    <t>68320 QUINDIO - ARMENIA</t>
  </si>
  <si>
    <t>68322 QUINDIO - BUENAVISTA</t>
  </si>
  <si>
    <t>68324 QUINDIO - CALARCA</t>
  </si>
  <si>
    <t>68327 QUINDIO - CIRCASIA</t>
  </si>
  <si>
    <t>68344 QUINDIO - CÓRDOBA</t>
  </si>
  <si>
    <t>68368 QUINDIO - FILANDIA</t>
  </si>
  <si>
    <t>68370 QUINDIO - GÉNOVA</t>
  </si>
  <si>
    <t>68377 QUINDIO - LA TEBAIDA</t>
  </si>
  <si>
    <t>68385 QUINDIO - MONTENEGRO</t>
  </si>
  <si>
    <t>68397 QUINDIO - PIJAO</t>
  </si>
  <si>
    <t>68406 QUINDIO - QUIMBAYA</t>
  </si>
  <si>
    <t>68418 QUINDIO - SALENTO</t>
  </si>
  <si>
    <t>68425 RISARALDA - APÍA</t>
  </si>
  <si>
    <t>68432 RISARALDA - BALBOA</t>
  </si>
  <si>
    <t>68444 RISARALDA - BELÉN DE UMBRÍA</t>
  </si>
  <si>
    <t>68464 RISARALDA - DOSQUEBRADAS</t>
  </si>
  <si>
    <t>68468 RISARALDA - GUÁTICA</t>
  </si>
  <si>
    <t>68498 RISARALDA - LA CELIA</t>
  </si>
  <si>
    <t>68500 RISARALDA - LA VIRGINIA</t>
  </si>
  <si>
    <t>68502 RISARALDA - MARSELLA</t>
  </si>
  <si>
    <t>68522 RISARALDA - MISTRATÓ</t>
  </si>
  <si>
    <t>68524 RISARALDA - PEREIRA</t>
  </si>
  <si>
    <t>68533 RISARALDA - PUEBLO RICO</t>
  </si>
  <si>
    <t>68547 RISARALDA - QUINCHÍA</t>
  </si>
  <si>
    <t>68549 RISARALDA - SANTA ROSA DE CABAL</t>
  </si>
  <si>
    <t>68572 RISARALDA - SANTUARIO</t>
  </si>
  <si>
    <t>68573 SAN ANDRÉS - PROVIDENCIA</t>
  </si>
  <si>
    <t>68575 SAN ANDRÉS - SAN ANDRÉS</t>
  </si>
  <si>
    <t>68615 SANTANDER - AGUADA</t>
  </si>
  <si>
    <t>68655 SANTANDER - ALBANIA</t>
  </si>
  <si>
    <t>68669 SANTANDER - ARATOCA</t>
  </si>
  <si>
    <t>68673 SANTANDER - BARBOSA</t>
  </si>
  <si>
    <t>68679 SANTANDER - BARICHARA</t>
  </si>
  <si>
    <t>68682 SANTANDER - BARRANCABERMEJA</t>
  </si>
  <si>
    <t>68684 SANTANDER - BETULIA</t>
  </si>
  <si>
    <t>68686 SANTANDER - BOLÍVAR</t>
  </si>
  <si>
    <t>68689 SANTANDER - BUCARAMANGA</t>
  </si>
  <si>
    <t>68705 SANTANDER - CABRERA</t>
  </si>
  <si>
    <t>68720 SANTANDER - CALIFORNIA</t>
  </si>
  <si>
    <t>68745 SANTANDER - CAPITANEJO</t>
  </si>
  <si>
    <t>68755 SANTANDER - CARCASÍ</t>
  </si>
  <si>
    <t>68770 SANTANDER - CEPITÁ</t>
  </si>
  <si>
    <t>68773 SANTANDER - CERRITO</t>
  </si>
  <si>
    <t>68780 SANTANDER - CHARALÁ</t>
  </si>
  <si>
    <t>68820 SANTANDER - CHARTA</t>
  </si>
  <si>
    <t>68855 SANTANDER - CHIMA</t>
  </si>
  <si>
    <t>68861 SANTANDER - CHIPATÁ</t>
  </si>
  <si>
    <t>68867 SANTANDER - CIMITARRA</t>
  </si>
  <si>
    <t>68872 SANTANDER - CONCEPCIÓN</t>
  </si>
  <si>
    <t>68895 SANTANDER - CONFINES</t>
  </si>
  <si>
    <t>70001 SANTANDER - CONTRATACIÓN</t>
  </si>
  <si>
    <t>70110 SANTANDER - COROMORO</t>
  </si>
  <si>
    <t>70124 SANTANDER - CURITÍ</t>
  </si>
  <si>
    <t>70204 SANTANDER - EL CARMEN DE CHUCURÍ</t>
  </si>
  <si>
    <t>70215 SANTANDER - EL GUACAMAYO</t>
  </si>
  <si>
    <t>70221 SANTANDER - EL PEÑÓN</t>
  </si>
  <si>
    <t>70230 SANTANDER - EL PLAYÓN</t>
  </si>
  <si>
    <t>70233 SANTANDER - ENCINO</t>
  </si>
  <si>
    <t>70235 SANTANDER - ENCISO</t>
  </si>
  <si>
    <t>70265 SANTANDER - FLORIÁN</t>
  </si>
  <si>
    <t>70400 SANTANDER - FLORIDABLANCA</t>
  </si>
  <si>
    <t>70418 SANTANDER - GALÁN</t>
  </si>
  <si>
    <t>70429 SANTANDER - GAMBITA</t>
  </si>
  <si>
    <t>70473 SANTANDER - GIRÓN</t>
  </si>
  <si>
    <t>70508 SANTANDER - GUACA</t>
  </si>
  <si>
    <t>70523 SANTANDER - GUADALUPE</t>
  </si>
  <si>
    <t>70670 SANTANDER - GUAPOTÁ</t>
  </si>
  <si>
    <t>70678 SANTANDER - GUAVATÁ</t>
  </si>
  <si>
    <t>70702 SANTANDER - GÜEPSA</t>
  </si>
  <si>
    <t>70708 SANTANDER - HATO</t>
  </si>
  <si>
    <t>70713 SANTANDER - JESÚS MARÍA</t>
  </si>
  <si>
    <t>70717 SANTANDER - JORDÁN</t>
  </si>
  <si>
    <t>70742 SANTANDER - LA BELLEZA</t>
  </si>
  <si>
    <t>70771 SANTANDER - LA PAZ</t>
  </si>
  <si>
    <t>70820 SANTANDER - LANDÁZURI</t>
  </si>
  <si>
    <t>70823 SANTANDER - LEBRÍJA</t>
  </si>
  <si>
    <t>73001 SANTANDER - LOS SANTOS</t>
  </si>
  <si>
    <t>73024 SANTANDER - MACARAVITA</t>
  </si>
  <si>
    <t>73026 SANTANDER - MÁLAGA</t>
  </si>
  <si>
    <t>73030 SANTANDER - MATANZA</t>
  </si>
  <si>
    <t>73043 SANTANDER - MOGOTES</t>
  </si>
  <si>
    <t>73055 SANTANDER - MOLAGAVITA</t>
  </si>
  <si>
    <t>73067 SANTANDER - OCAMONTE</t>
  </si>
  <si>
    <t>73124 SANTANDER - OIBA</t>
  </si>
  <si>
    <t>73148 SANTANDER - ONZAGA</t>
  </si>
  <si>
    <t>73152 SANTANDER - PALMAR</t>
  </si>
  <si>
    <t>73168 SANTANDER - PALMAS DEL SOCORRO</t>
  </si>
  <si>
    <t>73200 SANTANDER - PÁRAMO</t>
  </si>
  <si>
    <t>73217 SANTANDER - PIEDECUESTA</t>
  </si>
  <si>
    <t>73226 SANTANDER - PINCHOTE</t>
  </si>
  <si>
    <t>73236 SANTANDER - PUENTE NACIONAL</t>
  </si>
  <si>
    <t>73268 SANTANDER - PUERTO PARRA</t>
  </si>
  <si>
    <t>73270 SANTANDER - PUERTO WILCHES</t>
  </si>
  <si>
    <t>73275 SANTANDER - RIONEGRO</t>
  </si>
  <si>
    <t>73283 SANTANDER - SABANA DE TORRES</t>
  </si>
  <si>
    <t>73319 SANTANDER - SAN ANDRÉS</t>
  </si>
  <si>
    <t>73347 SANTANDER - SAN BENITO</t>
  </si>
  <si>
    <t>73349 SANTANDER - SAN GIL</t>
  </si>
  <si>
    <t>73352 SANTANDER - SAN JOAQUÍN</t>
  </si>
  <si>
    <t>73408 SANTANDER - SAN JOSÉ DE MIRANDA</t>
  </si>
  <si>
    <t>73411 SANTANDER - SAN MIGUEL</t>
  </si>
  <si>
    <t>73443 SANTANDER - SAN VICENTE DE CHUCURÍ</t>
  </si>
  <si>
    <t>73449 SANTANDER - SANTA BÁRBARA</t>
  </si>
  <si>
    <t>73461 SANTANDER - SANTA HELENA DEL OPÓN</t>
  </si>
  <si>
    <t>73483 SANTANDER - SIMACOTA</t>
  </si>
  <si>
    <t>73504 SANTANDER - SOCORRO</t>
  </si>
  <si>
    <t>73520 SANTANDER - SUAITA</t>
  </si>
  <si>
    <t>73547 SANTANDER - SUCRE</t>
  </si>
  <si>
    <t>73555 SANTANDER - SURATÁ</t>
  </si>
  <si>
    <t>73563 SANTANDER - TONA</t>
  </si>
  <si>
    <t>73585 SANTANDER - VALLE DE SAN JOSÉ</t>
  </si>
  <si>
    <t>73616 SANTANDER - VÉLEZ</t>
  </si>
  <si>
    <t>73622 SANTANDER - VETAS</t>
  </si>
  <si>
    <t>73624 SANTANDER - VILLANUEVA</t>
  </si>
  <si>
    <t>73671 SANTANDER - ZAPATOCA</t>
  </si>
  <si>
    <t>73675 SUCRE - BUENAVISTA</t>
  </si>
  <si>
    <t>73678 SUCRE - CAIMITO</t>
  </si>
  <si>
    <t>73686 SUCRE - CHALÁN</t>
  </si>
  <si>
    <t>73770 SUCRE - COLOSO</t>
  </si>
  <si>
    <t>73854 SUCRE - COROZAL</t>
  </si>
  <si>
    <t>73861 SUCRE - COVEÑAS</t>
  </si>
  <si>
    <t>73870 SUCRE - EL ROBLE</t>
  </si>
  <si>
    <t>73873 SUCRE - GALERAS</t>
  </si>
  <si>
    <t>76001 SUCRE - GUARANDA</t>
  </si>
  <si>
    <t>76020 SUCRE - LA UNIÓN</t>
  </si>
  <si>
    <t>76036 SUCRE - LOS PALMITOS</t>
  </si>
  <si>
    <t>76041 SUCRE - MAJAGUAL</t>
  </si>
  <si>
    <t>76054 SUCRE - MORROA</t>
  </si>
  <si>
    <t>76100 SUCRE - OVEJAS</t>
  </si>
  <si>
    <t>76109 SUCRE - PALMITO</t>
  </si>
  <si>
    <t>76111 SUCRE - SAMPUÉS</t>
  </si>
  <si>
    <t>76113 SUCRE - SAN BENITO ABAD</t>
  </si>
  <si>
    <t>76122 SUCRE - SAN JUAN DE BETULIA</t>
  </si>
  <si>
    <t>76126 SUCRE - SAN MARCOS</t>
  </si>
  <si>
    <t>76130 SUCRE - SAN ONOFRE</t>
  </si>
  <si>
    <t>76147 SUCRE - SAN PEDRO</t>
  </si>
  <si>
    <t>76233 SUCRE - SANTIAGO DE TOLÚ</t>
  </si>
  <si>
    <t>76243 SUCRE - SINCÉ</t>
  </si>
  <si>
    <t>76246 SUCRE - SINCELEJO</t>
  </si>
  <si>
    <t>76248 SUCRE - SUCRE</t>
  </si>
  <si>
    <t>76250 SUCRE - TOLÚ VIEJO</t>
  </si>
  <si>
    <t>76275 TOLIMA - ALPUJARRA</t>
  </si>
  <si>
    <t>76306 TOLIMA - ALVARADO</t>
  </si>
  <si>
    <t>76318 TOLIMA - AMBALEMA</t>
  </si>
  <si>
    <t>76364 TOLIMA - ANZOÁTEGUI</t>
  </si>
  <si>
    <t>76377 TOLIMA - ARMERO</t>
  </si>
  <si>
    <t>76400 TOLIMA - ATACO</t>
  </si>
  <si>
    <t>76403 TOLIMA - CAJAMARCA</t>
  </si>
  <si>
    <t>76497 TOLIMA - CARMEN DE APICALÁ</t>
  </si>
  <si>
    <t>76520 TOLIMA - CASABIANCA</t>
  </si>
  <si>
    <t>76563 TOLIMA - CHAPARRAL</t>
  </si>
  <si>
    <t>76606 TOLIMA - COELLO</t>
  </si>
  <si>
    <t>76616 TOLIMA - COYAIMA</t>
  </si>
  <si>
    <t>76622 TOLIMA - CUNDAY</t>
  </si>
  <si>
    <t>76670 TOLIMA - DOLORES</t>
  </si>
  <si>
    <t>76736 TOLIMA - ESPINAL</t>
  </si>
  <si>
    <t>76823 TOLIMA - FALAN</t>
  </si>
  <si>
    <t>76828 TOLIMA - FLANDES</t>
  </si>
  <si>
    <t>76834 TOLIMA - FRESNO</t>
  </si>
  <si>
    <t>76845 TOLIMA - GUAMO</t>
  </si>
  <si>
    <t>76863 TOLIMA - HERVEO</t>
  </si>
  <si>
    <t>76869 TOLIMA - HONDA</t>
  </si>
  <si>
    <t>76890 TOLIMA - IBAGUÉ</t>
  </si>
  <si>
    <t>76892 TOLIMA - ICONONZO</t>
  </si>
  <si>
    <t>76895 TOLIMA - LÉRIDA</t>
  </si>
  <si>
    <t>81001 TOLIMA - LÍBANO</t>
  </si>
  <si>
    <t>81065 TOLIMA - MARIQUITA</t>
  </si>
  <si>
    <t>81220 TOLIMA - MELGAR</t>
  </si>
  <si>
    <t>81300 TOLIMA - MURILLO</t>
  </si>
  <si>
    <t>81591 TOLIMA - NATAGAIMA</t>
  </si>
  <si>
    <t>81736 TOLIMA - ORTEGA</t>
  </si>
  <si>
    <t>81794 TOLIMA - PALOCABILDO</t>
  </si>
  <si>
    <t>85001 TOLIMA - PIEDRAS</t>
  </si>
  <si>
    <t>85010 TOLIMA - PLANADAS</t>
  </si>
  <si>
    <t>85015 TOLIMA - PRADO</t>
  </si>
  <si>
    <t>85125 TOLIMA - PURIFICACIÓN</t>
  </si>
  <si>
    <t>85136 TOLIMA - RIOBLANCO</t>
  </si>
  <si>
    <t>85139 TOLIMA - RONCESVALLES</t>
  </si>
  <si>
    <t>85162 TOLIMA - ROVIRA</t>
  </si>
  <si>
    <t>85225 TOLIMA - SALDAÑA</t>
  </si>
  <si>
    <t>85230 TOLIMA - SAN ANTONIO</t>
  </si>
  <si>
    <t>85250 TOLIMA - SAN LUIS</t>
  </si>
  <si>
    <t>85263 TOLIMA - SANTA ISABEL</t>
  </si>
  <si>
    <t>85279 TOLIMA - SUÁREZ</t>
  </si>
  <si>
    <t>85300 TOLIMA - VALLE DE SAN JUAN</t>
  </si>
  <si>
    <t>85315 TOLIMA - VENADILLO</t>
  </si>
  <si>
    <t>85325 TOLIMA - VILLAHERMOSA</t>
  </si>
  <si>
    <t>85400 TOLIMA - VILLARRICA</t>
  </si>
  <si>
    <t>85410 VALLE - ALCALÁ</t>
  </si>
  <si>
    <t>85430 VALLE - ANDALUCÍA</t>
  </si>
  <si>
    <t>85440 VALLE - ANSERMANUEVO</t>
  </si>
  <si>
    <t>86001 VALLE - ARGELIA</t>
  </si>
  <si>
    <t>86219 VALLE - BOLÍVAR</t>
  </si>
  <si>
    <t>86320 VALLE - BUENAVENTURA</t>
  </si>
  <si>
    <t>86568 VALLE - BUGALAGRANDE</t>
  </si>
  <si>
    <t>86569 VALLE - CAICEDONIA</t>
  </si>
  <si>
    <t>86571 VALLE - CALI</t>
  </si>
  <si>
    <t>86573 VALLE - CALIMA</t>
  </si>
  <si>
    <t>86749 VALLE - CANDELARIA</t>
  </si>
  <si>
    <t>86755 VALLE - CARTAGO</t>
  </si>
  <si>
    <t>86757 VALLE - DAGUA</t>
  </si>
  <si>
    <t>86760 VALLE - EL ÁGUILA</t>
  </si>
  <si>
    <t>86865 VALLE - EL CAIRO</t>
  </si>
  <si>
    <t>86885 VALLE - EL CERRITO</t>
  </si>
  <si>
    <t>88001 VALLE - EL DOVIO</t>
  </si>
  <si>
    <t>88564 VALLE - FLORIDA</t>
  </si>
  <si>
    <t>91001 VALLE - GINEBRA</t>
  </si>
  <si>
    <t>91263 VALLE - GUACARÍ</t>
  </si>
  <si>
    <t>91405 VALLE - GUADALAJARA DE BUGA</t>
  </si>
  <si>
    <t>91407 VALLE - JAMUNDÍ</t>
  </si>
  <si>
    <t>91430 VALLE - LA CUMBRE</t>
  </si>
  <si>
    <t>91460 VALLE - LA UNIÓN</t>
  </si>
  <si>
    <t>91530 VALLE - LA VICTORIA</t>
  </si>
  <si>
    <t>91536 VALLE - OBANDO</t>
  </si>
  <si>
    <t>91540 VALLE - PALMIRA</t>
  </si>
  <si>
    <t>91669 VALLE - PRADERA</t>
  </si>
  <si>
    <t>91798 VALLE - RESTREPO</t>
  </si>
  <si>
    <t>94001 VALLE - RIOFRÍO</t>
  </si>
  <si>
    <t>94343 VALLE - ROLDANILLO</t>
  </si>
  <si>
    <t>94663 VALLE - SAN PEDRO</t>
  </si>
  <si>
    <t>94883 VALLE - SEVILLA</t>
  </si>
  <si>
    <t>94884 VALLE - TORO</t>
  </si>
  <si>
    <t>94885 VALLE - TRUJILLO</t>
  </si>
  <si>
    <t>94886 VALLE - TULUÁ</t>
  </si>
  <si>
    <t>94887 VALLE - ULLOA</t>
  </si>
  <si>
    <t>94888 VALLE - VERSALLES</t>
  </si>
  <si>
    <t>95001 VALLE - VIJES</t>
  </si>
  <si>
    <t>95015 VALLE - YOTOCO</t>
  </si>
  <si>
    <t>95025 VALLE - YUMBO</t>
  </si>
  <si>
    <t>95200 VALLE - ZARZAL</t>
  </si>
  <si>
    <t>97001 VAUPES - CARURU</t>
  </si>
  <si>
    <t>97161 VAUPES - MITÚ</t>
  </si>
  <si>
    <t>97511 VAUPES - PACOA</t>
  </si>
  <si>
    <t>97666 VAUPES - PAPUNAUA</t>
  </si>
  <si>
    <t>97777 VAUPES - TARAIRA</t>
  </si>
  <si>
    <t>97889 VAUPES - YAVARATÉ</t>
  </si>
  <si>
    <t>99001 VICHADA - CUMARIBO</t>
  </si>
  <si>
    <t>99524 VICHADA - LA PRIMAVERA</t>
  </si>
  <si>
    <t>99624 VICHADA - PUERTO CARREÑO</t>
  </si>
  <si>
    <t>99773 VICHADA - SANTA ROSALÍA</t>
  </si>
  <si>
    <t>Depto</t>
  </si>
  <si>
    <t>05 ANTIOQUIA</t>
  </si>
  <si>
    <t>41 HUILA</t>
  </si>
  <si>
    <t>73 TOLIMA</t>
  </si>
  <si>
    <t>CERTIFICADO DE CARENCIA</t>
  </si>
  <si>
    <t>VALIDO DE</t>
  </si>
  <si>
    <t>VALIDO A</t>
  </si>
  <si>
    <t>CLASE DE NIF</t>
  </si>
  <si>
    <t>SEL. CLASE DE NIF</t>
  </si>
  <si>
    <t>CLASE DE IMPUESTO</t>
  </si>
  <si>
    <t>SEL. CLASE DE IMPUESTO</t>
  </si>
  <si>
    <t>CO01 BOGOTA</t>
  </si>
  <si>
    <t>CO01 YOTOCO</t>
  </si>
  <si>
    <t>COAT ATLÁNTICO</t>
  </si>
  <si>
    <t>COBO BOGOTÁ</t>
  </si>
  <si>
    <t>COBL BOLÍVAR</t>
  </si>
  <si>
    <t>COBY BOYACA</t>
  </si>
  <si>
    <t>COCA CALDAS</t>
  </si>
  <si>
    <t>COCQ CAQUETA</t>
  </si>
  <si>
    <t>COCU CAUCA</t>
  </si>
  <si>
    <t>COCE CESAR</t>
  </si>
  <si>
    <t>COCR CÓRDOBA</t>
  </si>
  <si>
    <t>COCN CUNDINAMARCA</t>
  </si>
  <si>
    <t>COCH CHOCO</t>
  </si>
  <si>
    <t>COHU HUILA</t>
  </si>
  <si>
    <t>COLG LA GUAJIRA</t>
  </si>
  <si>
    <t>COMA MAGDALENA</t>
  </si>
  <si>
    <t>CONA NARIÑO</t>
  </si>
  <si>
    <t>CONS NORTE SANTANDER</t>
  </si>
  <si>
    <t>COQU QUINDIO</t>
  </si>
  <si>
    <t>CORI RISARALDA</t>
  </si>
  <si>
    <t>COSA SANTANDER</t>
  </si>
  <si>
    <t>COSU SUCRE</t>
  </si>
  <si>
    <t>COTO TOLIMA</t>
  </si>
  <si>
    <t>COVA VALLE</t>
  </si>
  <si>
    <t>COAR ARAUCA</t>
  </si>
  <si>
    <t>COPU PUTUMAYO</t>
  </si>
  <si>
    <t>COAM AMAZONAS</t>
  </si>
  <si>
    <t>COGU GUAINIA</t>
  </si>
  <si>
    <t>COGA GUAVIARE</t>
  </si>
  <si>
    <t>COVI VICHADA</t>
  </si>
  <si>
    <t>7001 BOGOTA</t>
  </si>
  <si>
    <t>7002 YOTOCO</t>
  </si>
  <si>
    <t>7005 BARRANQUILLA</t>
  </si>
  <si>
    <t xml:space="preserve">CLASE DE IMPUESTO </t>
  </si>
  <si>
    <t xml:space="preserve">REGION </t>
  </si>
  <si>
    <t xml:space="preserve">SEL. REGION </t>
  </si>
  <si>
    <t>11 REGISTRO CIVIL DE NACIMIENTO</t>
  </si>
  <si>
    <t>PN PERSONA NATURAL</t>
  </si>
  <si>
    <t xml:space="preserve">70 NORTE </t>
  </si>
  <si>
    <t>12 TARJETA IDENTIDAD</t>
  </si>
  <si>
    <t>PJ  PERSONA JURIDICA</t>
  </si>
  <si>
    <t xml:space="preserve">71 ORIENTE </t>
  </si>
  <si>
    <t>13 CÉDULA CIUDADANIA</t>
  </si>
  <si>
    <t>72 SUR</t>
  </si>
  <si>
    <t>21 TARJETA EXTRANJERA</t>
  </si>
  <si>
    <t>73 OCCIDENTE</t>
  </si>
  <si>
    <t>22 CÉDULA EXTRANJERA</t>
  </si>
  <si>
    <t>74 SUR-OESTE</t>
  </si>
  <si>
    <t>31 NIT</t>
  </si>
  <si>
    <t xml:space="preserve">75 CENTRO </t>
  </si>
  <si>
    <t>41 PASAPORTE</t>
  </si>
  <si>
    <t xml:space="preserve">42 TIPO DE DOCUMENTO EXTRANJERO </t>
  </si>
  <si>
    <t xml:space="preserve">43 SIN IDENTIFICACIÓN </t>
  </si>
  <si>
    <t>C1 - Precio Público</t>
  </si>
  <si>
    <t>C2 - Finca Pequeña</t>
  </si>
  <si>
    <t>C3 - Finca Neg/MultiF</t>
  </si>
  <si>
    <t>C5 - Agroindustria</t>
  </si>
  <si>
    <t>C3 - Dist. Intermediario</t>
  </si>
  <si>
    <t>C4 - Distr. Local</t>
  </si>
  <si>
    <t>C5 - Emp Dist/Dist Reg/Coop.Gremial</t>
  </si>
  <si>
    <t>ALEJANDRO BOTERO</t>
  </si>
  <si>
    <t>FRANCY ELENA SANCHEZ</t>
  </si>
  <si>
    <t>JOHN JAIRO GUERRERO</t>
  </si>
  <si>
    <t>JORGE HERNANDO CORREA</t>
  </si>
  <si>
    <t>JOSE DAVID TASCÓN</t>
  </si>
  <si>
    <t>MAURICIO POSADA</t>
  </si>
  <si>
    <t>OSCAR IVAN YEPES</t>
  </si>
  <si>
    <t>OSCAR VEGA</t>
  </si>
  <si>
    <t>RUBEN HOLGUIN</t>
  </si>
  <si>
    <t>SANDRA MILENA MARIÑO</t>
  </si>
  <si>
    <t>REPRESENTANTE LEGAL</t>
  </si>
  <si>
    <t>DIRECCION GENERAL</t>
  </si>
  <si>
    <t>111 GERENCIA OCCIDENTE</t>
  </si>
  <si>
    <t>112 GERENCIA ORIENTE</t>
  </si>
  <si>
    <t>Vendedor 111 GERENCIA OCCIDENTE</t>
  </si>
  <si>
    <t>Vendedor 112 GERENCIA ORIENTE</t>
  </si>
  <si>
    <t>Vendedor 113 GERENCIA SUR</t>
  </si>
  <si>
    <t xml:space="preserve">NOMBRE COMERCIAL </t>
  </si>
  <si>
    <t>CONCEPTO BUSQUEDA  1 - NIT</t>
  </si>
  <si>
    <t>SANTIAGO ARANGO</t>
  </si>
  <si>
    <t>SONIA VILLA</t>
  </si>
  <si>
    <t>DANIEL VARILA</t>
  </si>
  <si>
    <t>DANIEL HERRERA</t>
  </si>
  <si>
    <t>WILLIAM HERNANDEZ</t>
  </si>
  <si>
    <t>JAVIER SUAREZ</t>
  </si>
  <si>
    <t>CRISTIAN NOREÑA</t>
  </si>
  <si>
    <t>FABIAN QUINTERO</t>
  </si>
  <si>
    <t>NELSON FACHE</t>
  </si>
  <si>
    <t>DARLEY BOTELLO</t>
  </si>
  <si>
    <t>GE</t>
  </si>
  <si>
    <t>AGRITEC GEO</t>
  </si>
  <si>
    <t>7C02 ALPOPULAR YUMBO</t>
  </si>
  <si>
    <t>7P09 ALPOPULAR MADRID</t>
  </si>
  <si>
    <t>7P10 ALPOPULAR ENVIGADO</t>
  </si>
  <si>
    <t>7P11 ALMAGRARIO SINCELEJO</t>
  </si>
  <si>
    <t>7P12 ALPOPULAR BUCARAMANGA</t>
  </si>
  <si>
    <t>7P13 AGROMIL IBAGUE</t>
  </si>
  <si>
    <t>CO05 BARRANQUILLA</t>
  </si>
  <si>
    <t>COME META</t>
  </si>
  <si>
    <t>YORLADY ARROYAVE</t>
  </si>
  <si>
    <t>OSCAR BUSTOS</t>
  </si>
  <si>
    <t>JAVIER CASTAÑO</t>
  </si>
  <si>
    <t>JUAN COBOS</t>
  </si>
  <si>
    <t>OLMER ROJAS</t>
  </si>
  <si>
    <t>LINA MARIA MARQUEZ</t>
  </si>
  <si>
    <t>EMIGDIO VILLADIEGO</t>
  </si>
  <si>
    <t>JOSMAR PIÑEROS</t>
  </si>
  <si>
    <t>JORGE IVAN ARIAS</t>
  </si>
  <si>
    <t>DUMARY ROMERO</t>
  </si>
  <si>
    <t>OSCAR MAURICIO MONTEALEGRE</t>
  </si>
  <si>
    <t>ELKIN AUGUSTO GUZMAN</t>
  </si>
  <si>
    <t>CAMILO SANTIAGO GARCIA</t>
  </si>
  <si>
    <t>DIANA SOFIA RIAÑO</t>
  </si>
  <si>
    <t>PL</t>
  </si>
  <si>
    <t>1002 AJONJOLÍ</t>
  </si>
  <si>
    <t>1003 ALGODÓN</t>
  </si>
  <si>
    <t>1007 BANANO</t>
  </si>
  <si>
    <t>1008 CAFÉ</t>
  </si>
  <si>
    <t>1010 CAÑA DE AZÚCAR</t>
  </si>
  <si>
    <t>1014 CÍTRICOS</t>
  </si>
  <si>
    <t>1015 ESPÁRRAGO</t>
  </si>
  <si>
    <t>1020 MAÍZ</t>
  </si>
  <si>
    <t>1022 MANÍ/CACAHUATE</t>
  </si>
  <si>
    <t>1024 MELÓN</t>
  </si>
  <si>
    <t>1034 SANDÍA</t>
  </si>
  <si>
    <t>1040 OTROS AGRÍCOLA</t>
  </si>
  <si>
    <t>1041 PALMITO</t>
  </si>
  <si>
    <t>1042 PEJIBAYE</t>
  </si>
  <si>
    <t>1043 YUCA</t>
  </si>
  <si>
    <t>1044 PLÁTANO</t>
  </si>
  <si>
    <t>1045 SORGO</t>
  </si>
  <si>
    <t>COAN ANTIOQUÍA</t>
  </si>
  <si>
    <t>COSD SAN ANDRÉS</t>
  </si>
  <si>
    <t>COSN CASANARE</t>
  </si>
  <si>
    <t>COVP VAUPES</t>
  </si>
  <si>
    <t>15 BOYACÁ</t>
  </si>
  <si>
    <t>18 CAQUETÁ</t>
  </si>
  <si>
    <t>27 CHOCÓ</t>
  </si>
  <si>
    <t>63 QUINDÍO</t>
  </si>
  <si>
    <t>94 GUAINÍA</t>
  </si>
  <si>
    <t>97 VAUPÉS</t>
  </si>
  <si>
    <t>ER</t>
  </si>
  <si>
    <t>CARLOS MOSOS</t>
  </si>
  <si>
    <t>MARLYN VEGA</t>
  </si>
  <si>
    <t xml:space="preserve">MARCELA PADILLA </t>
  </si>
  <si>
    <t>JESUS RAMIREZ</t>
  </si>
  <si>
    <t>MONICA BURBANO</t>
  </si>
  <si>
    <t>DANIEL DURAN</t>
  </si>
  <si>
    <t>DIEGO MORALES</t>
  </si>
  <si>
    <t>113 COORDINACION LLANOS Y VALLE</t>
  </si>
  <si>
    <t>MARICELY BEDOYA</t>
  </si>
  <si>
    <t>910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</si>
</sst>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DADERO&quot;;&quot;VERDADERO&quot;;&quot;FALSO&quot;"/>
    <numFmt numFmtId="165" formatCode="d\-mmm\-yy;@"/>
  </numFmts>
  <fonts count="46">
    <font>
      <sz val="10"/>
      <name val="Arial"/>
      <family val="2"/>
    </font>
    <font>
      <sz val="11"/>
      <color theme="1"/>
      <name val="Calibri"/>
      <family val="2"/>
      <scheme val="minor"/>
    </font>
    <font>
      <sz val="11"/>
      <name val="Calibri"/>
      <family val="2"/>
    </font>
    <font>
      <b/>
      <sz val="11"/>
      <name val="Calibri"/>
      <family val="2"/>
    </font>
    <font>
      <sz val="11"/>
      <name val="Calibri   "/>
      <family val="2"/>
    </font>
    <font>
      <sz val="12"/>
      <name val="Calibri"/>
      <family val="2"/>
    </font>
    <font>
      <b/>
      <sz val="11"/>
      <name val="Calibri   "/>
      <family val="2"/>
    </font>
    <font>
      <b/>
      <sz val="11"/>
      <color indexed="9"/>
      <name val="Calibri   "/>
      <family val="2"/>
    </font>
    <font>
      <sz val="12"/>
      <color indexed="9"/>
      <name val="Calibri"/>
      <family val="2"/>
    </font>
    <font>
      <sz val="11"/>
      <color indexed="9"/>
      <name val="Calibri   "/>
      <family val="2"/>
    </font>
    <font>
      <b/>
      <sz val="11"/>
      <color indexed="62"/>
      <name val="Calibri   "/>
      <family val="2"/>
    </font>
    <font>
      <sz val="11"/>
      <color indexed="10"/>
      <name val="Calibri   "/>
      <family val="2"/>
    </font>
    <font>
      <sz val="9"/>
      <color indexed="8"/>
      <name val="Tahoma"/>
      <family val="2"/>
    </font>
    <font>
      <u/>
      <sz val="10"/>
      <color indexed="12"/>
      <name val="Arial"/>
      <family val="2"/>
    </font>
    <font>
      <u/>
      <sz val="11"/>
      <color indexed="12"/>
      <name val="Calibri   "/>
      <family val="2"/>
    </font>
    <font>
      <sz val="11"/>
      <color indexed="12"/>
      <name val="Calibri   "/>
      <family val="2"/>
    </font>
    <font>
      <b/>
      <sz val="9"/>
      <color indexed="8"/>
      <name val="Tahoma"/>
      <family val="2"/>
    </font>
    <font>
      <sz val="11"/>
      <color indexed="8"/>
      <name val="Calibri   "/>
      <family val="2"/>
    </font>
    <font>
      <sz val="10"/>
      <name val="Calibri   "/>
      <family val="2"/>
    </font>
    <font>
      <sz val="10"/>
      <name val="Calibri"/>
      <family val="2"/>
    </font>
    <font>
      <sz val="11"/>
      <color indexed="56"/>
      <name val="Calibri   "/>
      <family val="2"/>
    </font>
    <font>
      <sz val="28"/>
      <name val="Calibri"/>
      <family val="2"/>
    </font>
    <font>
      <b/>
      <sz val="12"/>
      <name val="Calibri"/>
      <family val="2"/>
    </font>
    <font>
      <b/>
      <sz val="16"/>
      <color indexed="9"/>
      <name val="Calibri"/>
      <family val="2"/>
    </font>
    <font>
      <b/>
      <sz val="12"/>
      <color indexed="62"/>
      <name val="Calibri"/>
      <family val="2"/>
    </font>
    <font>
      <b/>
      <sz val="16"/>
      <color indexed="62"/>
      <name val="Calibri"/>
      <family val="2"/>
    </font>
    <font>
      <b/>
      <sz val="12"/>
      <color indexed="10"/>
      <name val="Calibri"/>
      <family val="2"/>
    </font>
    <font>
      <u/>
      <sz val="12"/>
      <color indexed="12"/>
      <name val="Calibri"/>
      <family val="2"/>
    </font>
    <font>
      <sz val="12"/>
      <color indexed="12"/>
      <name val="Calibri"/>
      <family val="2"/>
    </font>
    <font>
      <b/>
      <sz val="12"/>
      <color indexed="9"/>
      <name val="Calibri"/>
      <family val="2"/>
    </font>
    <font>
      <sz val="12"/>
      <color indexed="8"/>
      <name val="Calibri"/>
      <family val="2"/>
    </font>
    <font>
      <sz val="9"/>
      <name val="Calibri"/>
      <family val="2"/>
    </font>
    <font>
      <sz val="22"/>
      <color indexed="23"/>
      <name val="Arial"/>
      <family val="2"/>
    </font>
    <font>
      <sz val="10"/>
      <name val="Arial"/>
      <family val="2"/>
    </font>
    <font>
      <sz val="11"/>
      <name val="Calibri   "/>
    </font>
    <font>
      <sz val="10"/>
      <color indexed="8"/>
      <name val="Calibri   "/>
      <family val="2"/>
    </font>
    <font>
      <sz val="9"/>
      <color indexed="81"/>
      <name val="Tahoma"/>
      <family val="2"/>
    </font>
    <font>
      <b/>
      <sz val="11"/>
      <name val="Calibri   "/>
    </font>
    <font>
      <sz val="11"/>
      <color theme="0"/>
      <name val="Calibri   "/>
      <family val="2"/>
    </font>
    <font>
      <b/>
      <sz val="11"/>
      <color theme="0"/>
      <name val="Calibri   "/>
      <family val="2"/>
    </font>
    <font>
      <sz val="12"/>
      <color theme="0"/>
      <name val="Calibri"/>
      <family val="2"/>
    </font>
    <font>
      <b/>
      <sz val="12"/>
      <name val="Calibri"/>
      <family val="2"/>
      <scheme val="minor"/>
    </font>
    <font>
      <sz val="12"/>
      <name val="Calibri"/>
      <family val="2"/>
      <scheme val="minor"/>
    </font>
    <font>
      <sz val="11"/>
      <color indexed="12"/>
      <name val="Calibri"/>
      <family val="2"/>
      <scheme val="minor"/>
    </font>
    <font>
      <u/>
      <sz val="11"/>
      <color indexed="12"/>
      <name val="Calibri"/>
      <family val="2"/>
      <scheme val="minor"/>
    </font>
    <font>
      <b/>
      <sz val="9"/>
      <color indexed="81"/>
      <name val="Tahoma"/>
      <family val="2"/>
    </font>
  </fonts>
  <fills count="11">
    <fill>
      <patternFill patternType="none"/>
    </fill>
    <fill>
      <patternFill patternType="gray125"/>
    </fill>
    <fill>
      <patternFill patternType="solid">
        <fgColor indexed="20"/>
        <bgColor indexed="36"/>
      </patternFill>
    </fill>
    <fill>
      <patternFill patternType="solid">
        <fgColor indexed="9"/>
        <bgColor indexed="26"/>
      </patternFill>
    </fill>
    <fill>
      <patternFill patternType="solid">
        <fgColor indexed="8"/>
        <bgColor indexed="58"/>
      </patternFill>
    </fill>
    <fill>
      <patternFill patternType="solid">
        <fgColor indexed="22"/>
        <bgColor indexed="31"/>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9.9978637043366805E-2"/>
        <bgColor indexed="31"/>
      </patternFill>
    </fill>
  </fills>
  <borders count="53">
    <border>
      <left/>
      <right/>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hair">
        <color indexed="55"/>
      </top>
      <bottom style="hair">
        <color indexed="55"/>
      </bottom>
      <diagonal/>
    </border>
    <border>
      <left/>
      <right/>
      <top style="hair">
        <color indexed="55"/>
      </top>
      <bottom/>
      <diagonal/>
    </border>
    <border>
      <left/>
      <right/>
      <top/>
      <bottom style="hair">
        <color indexed="55"/>
      </bottom>
      <diagonal/>
    </border>
    <border>
      <left/>
      <right/>
      <top style="hair">
        <color indexed="22"/>
      </top>
      <bottom style="hair">
        <color indexed="22"/>
      </bottom>
      <diagonal/>
    </border>
    <border>
      <left style="thin">
        <color indexed="64"/>
      </left>
      <right style="thin">
        <color indexed="64"/>
      </right>
      <top style="thin">
        <color indexed="64"/>
      </top>
      <bottom style="hair">
        <color indexed="55"/>
      </bottom>
      <diagonal/>
    </border>
    <border>
      <left style="thin">
        <color indexed="64"/>
      </left>
      <right style="thin">
        <color indexed="64"/>
      </right>
      <top style="hair">
        <color indexed="55"/>
      </top>
      <bottom style="hair">
        <color indexed="55"/>
      </bottom>
      <diagonal/>
    </border>
    <border>
      <left style="thin">
        <color indexed="64"/>
      </left>
      <right style="thin">
        <color indexed="64"/>
      </right>
      <top style="hair">
        <color indexed="55"/>
      </top>
      <bottom style="thin">
        <color indexed="64"/>
      </bottom>
      <diagonal/>
    </border>
    <border>
      <left style="thin">
        <color indexed="64"/>
      </left>
      <right/>
      <top style="thin">
        <color indexed="64"/>
      </top>
      <bottom style="hair">
        <color indexed="55"/>
      </bottom>
      <diagonal/>
    </border>
    <border>
      <left style="thin">
        <color indexed="64"/>
      </left>
      <right/>
      <top style="hair">
        <color indexed="55"/>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hair">
        <color indexed="22"/>
      </bottom>
      <diagonal/>
    </border>
    <border>
      <left style="thin">
        <color indexed="64"/>
      </left>
      <right/>
      <top style="hair">
        <color indexed="22"/>
      </top>
      <bottom style="thin">
        <color indexed="64"/>
      </bottom>
      <diagonal/>
    </border>
    <border>
      <left style="thin">
        <color indexed="64"/>
      </left>
      <right/>
      <top style="hair">
        <color indexed="55"/>
      </top>
      <bottom style="hair">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22"/>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8"/>
      </left>
      <right style="medium">
        <color indexed="8"/>
      </right>
      <top style="medium">
        <color indexed="8"/>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style="hair">
        <color indexed="22"/>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hair">
        <color indexed="55"/>
      </top>
      <bottom/>
      <diagonal/>
    </border>
  </borders>
  <cellStyleXfs count="4">
    <xf numFmtId="0" fontId="0" fillId="0" borderId="0"/>
    <xf numFmtId="0" fontId="33" fillId="0" borderId="0"/>
    <xf numFmtId="0" fontId="13" fillId="0" borderId="0" applyNumberFormat="0" applyFill="0" applyBorder="0" applyAlignment="0" applyProtection="0"/>
    <xf numFmtId="0" fontId="1" fillId="0" borderId="0"/>
  </cellStyleXfs>
  <cellXfs count="319">
    <xf numFmtId="0" fontId="0" fillId="0" borderId="0" xfId="0"/>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164" fontId="9" fillId="0" borderId="0" xfId="0" applyNumberFormat="1" applyFont="1" applyAlignment="1" applyProtection="1">
      <alignment horizontal="left" vertical="center"/>
      <protection locked="0" hidden="1"/>
    </xf>
    <xf numFmtId="0" fontId="9" fillId="0" borderId="0" xfId="0" applyFont="1" applyAlignment="1" applyProtection="1">
      <alignment horizontal="left" vertical="center"/>
      <protection locked="0" hidden="1"/>
    </xf>
    <xf numFmtId="0" fontId="11" fillId="0" borderId="0" xfId="0" applyFont="1" applyAlignment="1">
      <alignment vertical="center"/>
    </xf>
    <xf numFmtId="0" fontId="21" fillId="0" borderId="0" xfId="0" applyFont="1" applyAlignment="1">
      <alignment vertical="center"/>
    </xf>
    <xf numFmtId="0" fontId="22" fillId="0" borderId="0" xfId="0" applyFont="1" applyAlignment="1">
      <alignment horizontal="left" vertical="center"/>
    </xf>
    <xf numFmtId="0" fontId="22" fillId="0" borderId="0" xfId="0" applyFont="1" applyAlignment="1">
      <alignment vertical="center"/>
    </xf>
    <xf numFmtId="0" fontId="5" fillId="0" borderId="0" xfId="0" applyFont="1" applyAlignment="1">
      <alignment horizontal="left" vertical="center"/>
    </xf>
    <xf numFmtId="0" fontId="22" fillId="0" borderId="0" xfId="0" applyFont="1" applyAlignment="1">
      <alignment horizontal="center" vertical="center"/>
    </xf>
    <xf numFmtId="0" fontId="8" fillId="0" borderId="0" xfId="0" applyFont="1" applyAlignment="1">
      <alignment horizontal="left" vertical="center"/>
    </xf>
    <xf numFmtId="0" fontId="5" fillId="0" borderId="0" xfId="1" applyFont="1" applyAlignment="1">
      <alignment vertical="center"/>
    </xf>
    <xf numFmtId="0" fontId="8" fillId="0" borderId="0" xfId="0" applyFont="1" applyAlignment="1" applyProtection="1">
      <alignment horizontal="left" vertical="center"/>
      <protection locked="0" hidden="1"/>
    </xf>
    <xf numFmtId="0" fontId="5" fillId="0" borderId="0" xfId="0" applyFont="1" applyAlignment="1">
      <alignment vertical="center" wrapText="1"/>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vertical="center"/>
    </xf>
    <xf numFmtId="0" fontId="27" fillId="0" borderId="1" xfId="2" applyNumberFormat="1" applyFont="1" applyFill="1" applyBorder="1" applyAlignment="1" applyProtection="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Border="1" applyAlignment="1">
      <alignment vertical="center"/>
    </xf>
    <xf numFmtId="0" fontId="29" fillId="0" borderId="0" xfId="0" applyFont="1" applyAlignment="1">
      <alignment horizontal="left" vertical="center"/>
    </xf>
    <xf numFmtId="0" fontId="5" fillId="0" borderId="0" xfId="0" applyFont="1" applyAlignment="1">
      <alignment horizontal="center" vertical="center"/>
    </xf>
    <xf numFmtId="0" fontId="5" fillId="0" borderId="4" xfId="0" applyFont="1" applyBorder="1" applyAlignment="1">
      <alignment vertical="center"/>
    </xf>
    <xf numFmtId="0" fontId="5" fillId="0" borderId="0" xfId="1" applyFont="1" applyAlignment="1">
      <alignment horizontal="left" vertical="center"/>
    </xf>
    <xf numFmtId="0" fontId="30" fillId="0" borderId="0" xfId="0" applyFont="1" applyAlignment="1">
      <alignment vertical="center"/>
    </xf>
    <xf numFmtId="0" fontId="31" fillId="0" borderId="0" xfId="0" applyFont="1" applyAlignment="1">
      <alignment horizontal="left" vertical="top"/>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2" fillId="0" borderId="0" xfId="1" applyFont="1" applyAlignment="1">
      <alignment vertical="center"/>
    </xf>
    <xf numFmtId="0" fontId="5" fillId="0" borderId="8" xfId="1" applyFont="1" applyBorder="1" applyAlignment="1">
      <alignment vertical="center"/>
    </xf>
    <xf numFmtId="0" fontId="5" fillId="0" borderId="8" xfId="1" applyFont="1" applyBorder="1" applyAlignment="1">
      <alignment horizontal="left" vertical="center"/>
    </xf>
    <xf numFmtId="0" fontId="5" fillId="0" borderId="9" xfId="1" applyFont="1" applyBorder="1" applyAlignment="1">
      <alignmen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vertical="center"/>
    </xf>
    <xf numFmtId="0" fontId="5" fillId="0" borderId="11" xfId="1" applyFont="1" applyBorder="1" applyAlignment="1">
      <alignment horizontal="left" vertical="center"/>
    </xf>
    <xf numFmtId="0" fontId="32" fillId="0" borderId="0" xfId="0" applyFont="1" applyAlignment="1">
      <alignment horizontal="center" vertical="center"/>
    </xf>
    <xf numFmtId="0" fontId="5" fillId="0" borderId="8" xfId="0" applyFont="1" applyBorder="1" applyAlignment="1">
      <alignment vertical="center"/>
    </xf>
    <xf numFmtId="0" fontId="22" fillId="2" borderId="0" xfId="0" applyFont="1" applyFill="1" applyAlignment="1">
      <alignment vertical="center"/>
    </xf>
    <xf numFmtId="0" fontId="5" fillId="2" borderId="8" xfId="0" applyFont="1" applyFill="1" applyBorder="1" applyAlignment="1">
      <alignment vertical="center"/>
    </xf>
    <xf numFmtId="0" fontId="5" fillId="6" borderId="0" xfId="0" applyFont="1" applyFill="1" applyAlignment="1">
      <alignment vertical="center"/>
    </xf>
    <xf numFmtId="0" fontId="5" fillId="6" borderId="0" xfId="1" applyFont="1" applyFill="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7" borderId="12" xfId="0" applyFont="1" applyFill="1" applyBorder="1" applyAlignment="1">
      <alignment vertical="center"/>
    </xf>
    <xf numFmtId="0" fontId="5" fillId="7" borderId="15" xfId="0" applyFont="1" applyFill="1" applyBorder="1" applyAlignment="1">
      <alignment vertical="center"/>
    </xf>
    <xf numFmtId="0" fontId="5" fillId="7" borderId="13" xfId="0" applyFont="1" applyFill="1" applyBorder="1" applyAlignment="1">
      <alignment vertical="center"/>
    </xf>
    <xf numFmtId="0" fontId="5" fillId="7" borderId="16" xfId="0" applyFont="1" applyFill="1" applyBorder="1" applyAlignment="1">
      <alignment vertical="center"/>
    </xf>
    <xf numFmtId="0" fontId="0" fillId="7" borderId="0" xfId="0" applyFill="1"/>
    <xf numFmtId="0" fontId="5" fillId="7" borderId="14" xfId="0" applyFont="1" applyFill="1" applyBorder="1" applyAlignment="1">
      <alignment vertical="center"/>
    </xf>
    <xf numFmtId="0" fontId="4" fillId="0" borderId="0" xfId="0" applyFont="1" applyAlignment="1" applyProtection="1">
      <alignment vertical="center"/>
      <protection hidden="1"/>
    </xf>
    <xf numFmtId="0" fontId="6" fillId="0" borderId="0" xfId="0" applyFont="1" applyAlignment="1" applyProtection="1">
      <alignment vertical="center"/>
      <protection hidden="1"/>
    </xf>
    <xf numFmtId="0" fontId="5"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8"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6" fillId="0" borderId="0" xfId="0" applyFont="1" applyAlignment="1" applyProtection="1">
      <alignment horizontal="center" vertical="center"/>
      <protection hidden="1"/>
    </xf>
    <xf numFmtId="0" fontId="4" fillId="0" borderId="0" xfId="1" applyFont="1" applyAlignment="1" applyProtection="1">
      <alignment horizontal="left" vertical="center"/>
      <protection hidden="1"/>
    </xf>
    <xf numFmtId="0" fontId="4" fillId="0" borderId="0" xfId="1" applyFont="1" applyAlignment="1" applyProtection="1">
      <alignment vertical="center"/>
      <protection hidden="1"/>
    </xf>
    <xf numFmtId="0" fontId="10" fillId="0" borderId="0" xfId="0" applyFont="1" applyAlignment="1" applyProtection="1">
      <alignment horizontal="left" vertical="center"/>
      <protection hidden="1"/>
    </xf>
    <xf numFmtId="0" fontId="6" fillId="0" borderId="3" xfId="0" applyFont="1" applyBorder="1" applyAlignment="1" applyProtection="1">
      <alignment horizontal="center" vertical="center"/>
      <protection hidden="1"/>
    </xf>
    <xf numFmtId="0" fontId="4" fillId="0" borderId="3" xfId="0" applyFont="1" applyBorder="1" applyAlignment="1" applyProtection="1">
      <alignment horizontal="left" vertical="center"/>
      <protection hidden="1"/>
    </xf>
    <xf numFmtId="0" fontId="4" fillId="3" borderId="3" xfId="0" applyFont="1" applyFill="1" applyBorder="1" applyAlignment="1" applyProtection="1">
      <alignment vertical="center"/>
      <protection hidden="1"/>
    </xf>
    <xf numFmtId="0" fontId="4" fillId="0" borderId="3" xfId="0" applyFont="1" applyBorder="1" applyAlignment="1" applyProtection="1">
      <alignment vertical="center"/>
      <protection hidden="1"/>
    </xf>
    <xf numFmtId="0" fontId="11"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14" fillId="0" borderId="1" xfId="2" applyNumberFormat="1" applyFont="1" applyFill="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1"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4" fillId="0" borderId="0" xfId="0" applyFont="1" applyAlignment="1" applyProtection="1">
      <alignment horizontal="center" vertical="center"/>
      <protection hidden="1"/>
    </xf>
    <xf numFmtId="0" fontId="4" fillId="0" borderId="4" xfId="0" applyFont="1" applyBorder="1" applyAlignment="1" applyProtection="1">
      <alignment vertical="center"/>
      <protection hidden="1"/>
    </xf>
    <xf numFmtId="0" fontId="38" fillId="0" borderId="0" xfId="0" applyFont="1" applyAlignment="1" applyProtection="1">
      <alignment horizontal="left" vertical="center"/>
      <protection hidden="1"/>
    </xf>
    <xf numFmtId="0" fontId="39" fillId="0" borderId="0" xfId="0" applyFont="1" applyAlignment="1" applyProtection="1">
      <alignment horizontal="left" vertical="center"/>
      <protection hidden="1"/>
    </xf>
    <xf numFmtId="0" fontId="38" fillId="0" borderId="0" xfId="0" applyFont="1" applyAlignment="1" applyProtection="1">
      <alignment horizontal="center" vertical="center"/>
      <protection hidden="1"/>
    </xf>
    <xf numFmtId="0" fontId="38" fillId="0" borderId="0" xfId="0" applyFont="1" applyAlignment="1" applyProtection="1">
      <alignment vertical="center"/>
      <protection hidden="1"/>
    </xf>
    <xf numFmtId="0" fontId="40" fillId="0" borderId="0" xfId="0" applyFont="1" applyAlignment="1" applyProtection="1">
      <alignment vertical="center"/>
      <protection hidden="1"/>
    </xf>
    <xf numFmtId="0" fontId="35" fillId="0" borderId="0" xfId="0" applyFont="1" applyAlignment="1" applyProtection="1">
      <alignment vertical="center"/>
      <protection hidden="1"/>
    </xf>
    <xf numFmtId="0" fontId="17" fillId="0" borderId="0" xfId="0" applyFont="1" applyAlignment="1" applyProtection="1">
      <alignment vertical="center"/>
      <protection hidden="1"/>
    </xf>
    <xf numFmtId="0" fontId="4" fillId="0" borderId="0" xfId="0" applyFont="1" applyAlignment="1" applyProtection="1">
      <alignment horizontal="left" vertical="top"/>
      <protection hidden="1"/>
    </xf>
    <xf numFmtId="0" fontId="4" fillId="0" borderId="4"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7" xfId="0" applyFont="1" applyBorder="1" applyAlignment="1" applyProtection="1">
      <alignment horizontal="left" vertical="center"/>
      <protection hidden="1"/>
    </xf>
    <xf numFmtId="0" fontId="18" fillId="0" borderId="0" xfId="0" applyFont="1" applyAlignment="1" applyProtection="1">
      <alignment horizontal="left" vertical="center"/>
      <protection hidden="1"/>
    </xf>
    <xf numFmtId="0" fontId="19" fillId="0" borderId="0" xfId="0" applyFont="1" applyAlignment="1" applyProtection="1">
      <alignment vertical="center"/>
      <protection hidden="1"/>
    </xf>
    <xf numFmtId="0" fontId="4" fillId="0" borderId="0" xfId="0" applyFont="1" applyAlignment="1" applyProtection="1">
      <alignment vertical="center"/>
      <protection locked="0" hidden="1"/>
    </xf>
    <xf numFmtId="0" fontId="4" fillId="0" borderId="0" xfId="0" applyFont="1" applyProtection="1">
      <protection hidden="1"/>
    </xf>
    <xf numFmtId="0" fontId="0" fillId="0" borderId="0" xfId="0" applyProtection="1">
      <protection hidden="1"/>
    </xf>
    <xf numFmtId="0" fontId="4" fillId="3" borderId="0" xfId="0" applyFont="1" applyFill="1" applyAlignment="1" applyProtection="1">
      <alignment horizontal="left" vertical="center"/>
      <protection hidden="1"/>
    </xf>
    <xf numFmtId="0" fontId="4" fillId="0" borderId="8" xfId="0" applyFont="1" applyBorder="1" applyAlignment="1" applyProtection="1">
      <alignment vertical="center"/>
      <protection hidden="1"/>
    </xf>
    <xf numFmtId="0" fontId="4" fillId="0" borderId="8" xfId="0" applyFont="1" applyBorder="1" applyAlignment="1" applyProtection="1">
      <alignment horizontal="left" vertical="center"/>
      <protection hidden="1"/>
    </xf>
    <xf numFmtId="0" fontId="4" fillId="0" borderId="9" xfId="0" applyFont="1" applyBorder="1" applyAlignment="1" applyProtection="1">
      <alignment vertical="center"/>
      <protection hidden="1"/>
    </xf>
    <xf numFmtId="0" fontId="4" fillId="0" borderId="9"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4" fillId="0" borderId="11" xfId="0" applyFont="1" applyBorder="1" applyAlignment="1" applyProtection="1">
      <alignment vertical="center"/>
      <protection hidden="1"/>
    </xf>
    <xf numFmtId="0" fontId="4" fillId="0" borderId="11" xfId="0" applyFont="1" applyBorder="1" applyAlignment="1" applyProtection="1">
      <alignment horizontal="left" vertical="center"/>
      <protection hidden="1"/>
    </xf>
    <xf numFmtId="0" fontId="4" fillId="0" borderId="0" xfId="0" applyFont="1" applyAlignment="1" applyProtection="1">
      <alignment horizontal="left" vertical="center"/>
      <protection locked="0" hidden="1"/>
    </xf>
    <xf numFmtId="0" fontId="9"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6" fillId="3" borderId="0" xfId="0" applyFont="1" applyFill="1" applyAlignment="1" applyProtection="1">
      <alignment vertical="center"/>
      <protection hidden="1"/>
    </xf>
    <xf numFmtId="0" fontId="4" fillId="3" borderId="6" xfId="0" applyFont="1" applyFill="1" applyBorder="1" applyAlignment="1" applyProtection="1">
      <alignment vertical="center"/>
      <protection hidden="1"/>
    </xf>
    <xf numFmtId="0" fontId="9" fillId="3" borderId="0" xfId="0" applyFont="1" applyFill="1" applyAlignment="1" applyProtection="1">
      <alignment vertical="center"/>
      <protection hidden="1"/>
    </xf>
    <xf numFmtId="0" fontId="18" fillId="0" borderId="0" xfId="0" applyFont="1" applyAlignment="1" applyProtection="1">
      <alignment vertical="center"/>
      <protection hidden="1"/>
    </xf>
    <xf numFmtId="0" fontId="20" fillId="0" borderId="0" xfId="0" applyFont="1" applyAlignment="1" applyProtection="1">
      <alignment vertical="center"/>
      <protection locked="0" hidden="1"/>
    </xf>
    <xf numFmtId="0" fontId="4" fillId="0" borderId="26" xfId="0" applyFont="1" applyBorder="1" applyAlignment="1" applyProtection="1">
      <alignment vertical="center"/>
      <protection hidden="1"/>
    </xf>
    <xf numFmtId="0" fontId="6" fillId="0" borderId="26" xfId="0" applyFont="1" applyBorder="1" applyAlignment="1" applyProtection="1">
      <alignment horizontal="center" vertical="center"/>
      <protection hidden="1"/>
    </xf>
    <xf numFmtId="0" fontId="9" fillId="0" borderId="26" xfId="0" applyFont="1" applyBorder="1" applyAlignment="1" applyProtection="1">
      <alignment horizontal="left" vertical="center"/>
      <protection locked="0" hidden="1"/>
    </xf>
    <xf numFmtId="0" fontId="4" fillId="0" borderId="26" xfId="0" applyFont="1" applyBorder="1" applyAlignment="1" applyProtection="1">
      <alignment horizontal="left" vertical="center"/>
      <protection hidden="1"/>
    </xf>
    <xf numFmtId="0" fontId="5" fillId="0" borderId="27" xfId="0" applyFont="1" applyBorder="1" applyAlignment="1">
      <alignment vertical="center"/>
    </xf>
    <xf numFmtId="0" fontId="0" fillId="0" borderId="23" xfId="0" applyBorder="1"/>
    <xf numFmtId="0" fontId="0" fillId="0" borderId="24" xfId="0" applyBorder="1"/>
    <xf numFmtId="0" fontId="4" fillId="0" borderId="0" xfId="0" applyFont="1" applyAlignment="1" applyProtection="1">
      <alignment vertical="center"/>
      <protection locked="0"/>
    </xf>
    <xf numFmtId="0" fontId="38" fillId="0" borderId="0" xfId="0" applyFont="1" applyAlignment="1" applyProtection="1">
      <alignment horizontal="left" vertical="center"/>
      <protection locked="0" hidden="1"/>
    </xf>
    <xf numFmtId="0" fontId="37" fillId="0" borderId="32" xfId="0" applyFont="1" applyBorder="1" applyAlignment="1" applyProtection="1">
      <alignment horizontal="left" vertical="center"/>
      <protection locked="0" hidden="1"/>
    </xf>
    <xf numFmtId="0" fontId="4" fillId="0" borderId="0" xfId="0" applyFont="1" applyAlignment="1" applyProtection="1">
      <alignment horizontal="center" vertical="center"/>
      <protection locked="0"/>
    </xf>
    <xf numFmtId="0" fontId="40" fillId="0" borderId="3" xfId="0" applyFont="1" applyBorder="1" applyAlignment="1">
      <alignment vertical="center"/>
    </xf>
    <xf numFmtId="0" fontId="40" fillId="0" borderId="0" xfId="0" applyFont="1" applyAlignment="1">
      <alignment vertical="center"/>
    </xf>
    <xf numFmtId="0" fontId="40" fillId="0" borderId="0" xfId="0" applyFont="1" applyAlignment="1">
      <alignment horizontal="left" vertical="center"/>
    </xf>
    <xf numFmtId="0" fontId="41" fillId="0" borderId="0" xfId="0" applyFont="1" applyAlignment="1">
      <alignment vertical="center"/>
    </xf>
    <xf numFmtId="0" fontId="42" fillId="0" borderId="23" xfId="0" applyFont="1" applyBorder="1" applyAlignment="1">
      <alignment vertical="center"/>
    </xf>
    <xf numFmtId="0" fontId="42" fillId="0" borderId="24" xfId="0" applyFont="1" applyBorder="1"/>
    <xf numFmtId="0" fontId="42" fillId="0" borderId="25" xfId="0" applyFont="1" applyBorder="1"/>
    <xf numFmtId="0" fontId="42" fillId="0" borderId="0" xfId="0" applyFont="1"/>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3" xfId="0" applyFont="1" applyBorder="1" applyAlignment="1">
      <alignment horizontal="left" vertical="center"/>
    </xf>
    <xf numFmtId="0" fontId="22" fillId="6" borderId="0" xfId="0" applyFont="1" applyFill="1" applyAlignment="1">
      <alignment vertical="center"/>
    </xf>
    <xf numFmtId="0" fontId="0" fillId="6" borderId="0" xfId="0" applyFill="1"/>
    <xf numFmtId="0" fontId="42" fillId="6" borderId="0" xfId="0" applyFont="1" applyFill="1"/>
    <xf numFmtId="0" fontId="6" fillId="0" borderId="0" xfId="0" applyFont="1" applyAlignment="1" applyProtection="1">
      <alignment horizontal="right" vertical="center"/>
      <protection hidden="1"/>
    </xf>
    <xf numFmtId="0" fontId="22" fillId="0" borderId="49" xfId="0" applyFont="1" applyBorder="1" applyAlignment="1">
      <alignment vertical="center"/>
    </xf>
    <xf numFmtId="0" fontId="4" fillId="0" borderId="39" xfId="0" applyFont="1" applyBorder="1" applyAlignment="1" applyProtection="1">
      <alignment vertical="center"/>
      <protection hidden="1"/>
    </xf>
    <xf numFmtId="0" fontId="37" fillId="0" borderId="39" xfId="0" applyFont="1" applyBorder="1" applyAlignment="1" applyProtection="1">
      <alignment horizontal="right" vertical="center"/>
      <protection hidden="1"/>
    </xf>
    <xf numFmtId="0" fontId="5" fillId="0" borderId="52" xfId="0" applyFont="1" applyBorder="1" applyAlignment="1">
      <alignment vertical="center"/>
    </xf>
    <xf numFmtId="0" fontId="18" fillId="0" borderId="34"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4" fillId="0" borderId="37" xfId="0" applyFont="1" applyBorder="1" applyAlignment="1" applyProtection="1">
      <alignment horizontal="center"/>
      <protection locked="0"/>
    </xf>
    <xf numFmtId="0" fontId="44" fillId="0" borderId="37" xfId="2" applyNumberFormat="1" applyFont="1" applyFill="1" applyBorder="1" applyAlignment="1" applyProtection="1">
      <alignment horizontal="center" vertical="center"/>
      <protection locked="0"/>
    </xf>
    <xf numFmtId="0" fontId="43" fillId="0" borderId="37" xfId="2" applyNumberFormat="1" applyFont="1" applyFill="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1" fillId="9" borderId="38" xfId="3" applyFill="1" applyBorder="1" applyAlignment="1" applyProtection="1">
      <alignment horizontal="center"/>
      <protection hidden="1"/>
    </xf>
    <xf numFmtId="0" fontId="1" fillId="9" borderId="39" xfId="3" applyFill="1" applyBorder="1" applyAlignment="1" applyProtection="1">
      <alignment horizontal="center"/>
      <protection hidden="1"/>
    </xf>
    <xf numFmtId="0" fontId="1" fillId="9" borderId="40" xfId="3" applyFill="1" applyBorder="1" applyAlignment="1" applyProtection="1">
      <alignment horizontal="center"/>
      <protection hidden="1"/>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9"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0" fontId="18" fillId="8" borderId="37" xfId="0" applyFont="1" applyFill="1" applyBorder="1" applyAlignment="1" applyProtection="1">
      <alignment horizontal="center" vertical="center"/>
      <protection hidden="1"/>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10" borderId="37" xfId="0" applyFont="1" applyFill="1" applyBorder="1" applyAlignment="1" applyProtection="1">
      <alignment horizontal="center" vertical="center"/>
      <protection hidden="1"/>
    </xf>
    <xf numFmtId="0" fontId="14" fillId="0" borderId="37" xfId="2" applyNumberFormat="1" applyFont="1" applyFill="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hidden="1"/>
    </xf>
    <xf numFmtId="0" fontId="4" fillId="0" borderId="37"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37"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4" fillId="0" borderId="41"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hidden="1"/>
    </xf>
    <xf numFmtId="49" fontId="5" fillId="0" borderId="37" xfId="0" applyNumberFormat="1"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4" fillId="6" borderId="41" xfId="0" applyFont="1" applyFill="1" applyBorder="1" applyAlignment="1" applyProtection="1">
      <alignment horizontal="center" vertical="center"/>
      <protection locked="0"/>
    </xf>
    <xf numFmtId="0" fontId="4" fillId="0" borderId="38"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47" xfId="0" applyFont="1" applyBorder="1" applyAlignment="1" applyProtection="1">
      <alignment horizontal="center" vertical="center"/>
      <protection locked="0"/>
    </xf>
    <xf numFmtId="0" fontId="4" fillId="0" borderId="0" xfId="0" applyFont="1" applyAlignment="1" applyProtection="1">
      <alignment horizontal="center" vertical="center"/>
      <protection hidden="1"/>
    </xf>
    <xf numFmtId="0" fontId="4" fillId="9" borderId="37" xfId="0" applyFont="1" applyFill="1" applyBorder="1" applyAlignment="1" applyProtection="1">
      <alignment horizontal="center" vertical="center"/>
      <protection locked="0"/>
    </xf>
    <xf numFmtId="0" fontId="4" fillId="8" borderId="34" xfId="0" applyFont="1" applyFill="1" applyBorder="1" applyAlignment="1" applyProtection="1">
      <alignment horizontal="center" vertical="center"/>
      <protection hidden="1"/>
    </xf>
    <xf numFmtId="0" fontId="4" fillId="8" borderId="35" xfId="0" applyFont="1" applyFill="1" applyBorder="1" applyAlignment="1" applyProtection="1">
      <alignment horizontal="center" vertical="center"/>
      <protection hidden="1"/>
    </xf>
    <xf numFmtId="0" fontId="4" fillId="8" borderId="36" xfId="0" applyFont="1" applyFill="1" applyBorder="1" applyAlignment="1" applyProtection="1">
      <alignment horizontal="center" vertical="center"/>
      <protection hidden="1"/>
    </xf>
    <xf numFmtId="0" fontId="4" fillId="10" borderId="37" xfId="0" applyFont="1" applyFill="1" applyBorder="1" applyAlignment="1">
      <alignment horizontal="center" vertical="center"/>
    </xf>
    <xf numFmtId="0" fontId="14" fillId="0" borderId="34" xfId="2" applyNumberFormat="1" applyFont="1" applyFill="1" applyBorder="1" applyAlignment="1" applyProtection="1">
      <alignment horizontal="center" vertical="center"/>
      <protection locked="0"/>
    </xf>
    <xf numFmtId="0" fontId="14" fillId="0" borderId="35" xfId="2" applyNumberFormat="1" applyFont="1" applyFill="1" applyBorder="1" applyAlignment="1" applyProtection="1">
      <alignment horizontal="center" vertical="center"/>
      <protection locked="0"/>
    </xf>
    <xf numFmtId="0" fontId="14" fillId="0" borderId="36" xfId="2" applyNumberFormat="1" applyFont="1" applyFill="1" applyBorder="1" applyAlignment="1" applyProtection="1">
      <alignment horizontal="center" vertical="center"/>
      <protection locked="0"/>
    </xf>
    <xf numFmtId="0" fontId="6" fillId="0" borderId="37" xfId="0" applyFont="1" applyBorder="1" applyAlignment="1" applyProtection="1">
      <alignment horizontal="center" vertical="center"/>
      <protection hidden="1"/>
    </xf>
    <xf numFmtId="0" fontId="5" fillId="0" borderId="37" xfId="0" applyFont="1" applyBorder="1" applyAlignment="1" applyProtection="1">
      <alignment horizontal="center" vertical="center"/>
      <protection locked="0"/>
    </xf>
    <xf numFmtId="14" fontId="5" fillId="0" borderId="34" xfId="0" applyNumberFormat="1" applyFont="1" applyBorder="1" applyAlignment="1" applyProtection="1">
      <alignment horizontal="center" vertical="center"/>
      <protection locked="0"/>
    </xf>
    <xf numFmtId="14" fontId="5" fillId="0" borderId="35" xfId="0" applyNumberFormat="1" applyFont="1" applyBorder="1" applyAlignment="1" applyProtection="1">
      <alignment horizontal="center" vertical="center"/>
      <protection locked="0"/>
    </xf>
    <xf numFmtId="14" fontId="5" fillId="0" borderId="36" xfId="0" applyNumberFormat="1" applyFont="1" applyBorder="1" applyAlignment="1" applyProtection="1">
      <alignment horizontal="center" vertical="center"/>
      <protection locked="0"/>
    </xf>
    <xf numFmtId="14" fontId="5" fillId="0" borderId="37" xfId="0" applyNumberFormat="1" applyFont="1" applyBorder="1" applyAlignment="1" applyProtection="1">
      <alignment horizontal="center" vertical="center"/>
      <protection locked="0"/>
    </xf>
    <xf numFmtId="0" fontId="4" fillId="7" borderId="38" xfId="0" applyFont="1" applyFill="1" applyBorder="1" applyAlignment="1">
      <alignment horizontal="center" vertical="center"/>
    </xf>
    <xf numFmtId="0" fontId="4" fillId="7" borderId="39" xfId="0" applyFont="1" applyFill="1" applyBorder="1" applyAlignment="1">
      <alignment horizontal="center" vertical="center"/>
    </xf>
    <xf numFmtId="0" fontId="4" fillId="7" borderId="40" xfId="0" applyFont="1" applyFill="1" applyBorder="1" applyAlignment="1">
      <alignment horizontal="center" vertical="center"/>
    </xf>
    <xf numFmtId="0" fontId="6" fillId="0" borderId="33"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left" vertical="center"/>
      <protection locked="0"/>
    </xf>
    <xf numFmtId="0" fontId="18" fillId="0" borderId="37" xfId="0" applyFont="1" applyBorder="1" applyAlignment="1" applyProtection="1">
      <alignment horizontal="center" vertical="center"/>
      <protection locked="0"/>
    </xf>
    <xf numFmtId="165" fontId="18" fillId="0" borderId="37" xfId="0" applyNumberFormat="1" applyFont="1" applyBorder="1" applyAlignment="1" applyProtection="1">
      <alignment horizontal="center" vertical="center"/>
      <protection locked="0"/>
    </xf>
    <xf numFmtId="0" fontId="18" fillId="8" borderId="34" xfId="0" applyFont="1" applyFill="1" applyBorder="1" applyAlignment="1" applyProtection="1">
      <alignment horizontal="center" vertical="center"/>
      <protection hidden="1"/>
    </xf>
    <xf numFmtId="0" fontId="18" fillId="8" borderId="35" xfId="0" applyFont="1" applyFill="1" applyBorder="1" applyAlignment="1" applyProtection="1">
      <alignment horizontal="center" vertical="center"/>
      <protection hidden="1"/>
    </xf>
    <xf numFmtId="0" fontId="18" fillId="8" borderId="36" xfId="0" applyFont="1" applyFill="1" applyBorder="1" applyAlignment="1" applyProtection="1">
      <alignment horizontal="center" vertical="center"/>
      <protection hidden="1"/>
    </xf>
    <xf numFmtId="0" fontId="6" fillId="0" borderId="50" xfId="0" applyFont="1" applyBorder="1" applyAlignment="1" applyProtection="1">
      <alignment horizontal="center" vertical="center"/>
      <protection hidden="1"/>
    </xf>
    <xf numFmtId="0" fontId="6" fillId="0" borderId="51" xfId="0" applyFont="1" applyBorder="1" applyAlignment="1" applyProtection="1">
      <alignment horizontal="center" vertical="center"/>
      <protection hidden="1"/>
    </xf>
    <xf numFmtId="0" fontId="4" fillId="0" borderId="34" xfId="0" applyFont="1" applyBorder="1" applyAlignment="1" applyProtection="1">
      <alignment horizontal="center"/>
      <protection locked="0"/>
    </xf>
    <xf numFmtId="0" fontId="4" fillId="0" borderId="35"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37" xfId="0" applyFont="1" applyBorder="1" applyAlignment="1" applyProtection="1">
      <alignment horizontal="center" vertical="center"/>
      <protection locked="0" hidden="1"/>
    </xf>
    <xf numFmtId="0" fontId="4" fillId="0" borderId="37"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locked="0" hidden="1"/>
    </xf>
    <xf numFmtId="0" fontId="4" fillId="0" borderId="37" xfId="0" applyFont="1" applyBorder="1" applyAlignment="1" applyProtection="1">
      <alignment horizontal="left" vertical="center"/>
      <protection locked="0" hidden="1"/>
    </xf>
    <xf numFmtId="0" fontId="4" fillId="0" borderId="41"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44" xfId="0" applyFont="1" applyBorder="1" applyAlignment="1" applyProtection="1">
      <alignment horizontal="left" vertical="center"/>
      <protection locked="0" hidden="1"/>
    </xf>
    <xf numFmtId="0" fontId="4" fillId="0" borderId="45" xfId="0" applyFont="1" applyBorder="1" applyAlignment="1" applyProtection="1">
      <alignment horizontal="left" vertical="center"/>
      <protection locked="0" hidden="1"/>
    </xf>
    <xf numFmtId="0" fontId="4" fillId="0" borderId="46" xfId="0" applyFont="1" applyBorder="1" applyAlignment="1" applyProtection="1">
      <alignment horizontal="left" vertical="center"/>
      <protection locked="0" hidden="1"/>
    </xf>
    <xf numFmtId="0" fontId="4" fillId="0" borderId="28"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hidden="1"/>
    </xf>
    <xf numFmtId="0" fontId="4" fillId="0" borderId="45" xfId="0" applyFont="1" applyBorder="1" applyAlignment="1" applyProtection="1">
      <alignment horizontal="center" vertical="center"/>
      <protection locked="0" hidden="1"/>
    </xf>
    <xf numFmtId="0" fontId="4" fillId="0" borderId="46" xfId="0" applyFont="1" applyBorder="1" applyAlignment="1" applyProtection="1">
      <alignment horizontal="center" vertical="center"/>
      <protection locked="0" hidden="1"/>
    </xf>
    <xf numFmtId="0" fontId="4" fillId="0" borderId="41" xfId="0" applyFont="1" applyBorder="1" applyAlignment="1" applyProtection="1">
      <alignment horizontal="center" vertical="center"/>
      <protection locked="0" hidden="1"/>
    </xf>
    <xf numFmtId="0" fontId="4" fillId="0" borderId="43" xfId="0" applyFont="1" applyBorder="1" applyAlignment="1" applyProtection="1">
      <alignment horizontal="center" vertical="center"/>
      <protection locked="0" hidden="1"/>
    </xf>
    <xf numFmtId="0" fontId="4" fillId="0" borderId="42" xfId="0" applyFont="1" applyBorder="1" applyAlignment="1" applyProtection="1">
      <alignment horizontal="center" vertical="center"/>
      <protection locked="0" hidden="1"/>
    </xf>
    <xf numFmtId="0" fontId="15" fillId="0" borderId="37" xfId="0" applyFont="1" applyBorder="1" applyAlignment="1" applyProtection="1">
      <alignment horizontal="center" vertical="center"/>
      <protection locked="0" hidden="1"/>
    </xf>
    <xf numFmtId="0" fontId="4" fillId="5" borderId="37" xfId="0" applyFont="1" applyFill="1" applyBorder="1" applyAlignment="1" applyProtection="1">
      <alignment horizontal="center" vertical="center"/>
      <protection hidden="1"/>
    </xf>
    <xf numFmtId="0" fontId="14" fillId="0" borderId="37" xfId="2" applyNumberFormat="1" applyFont="1" applyFill="1" applyBorder="1" applyAlignment="1" applyProtection="1">
      <alignment horizontal="center" vertical="center"/>
      <protection locked="0" hidden="1"/>
    </xf>
    <xf numFmtId="0" fontId="4" fillId="0" borderId="34" xfId="0" applyFont="1" applyBorder="1" applyAlignment="1" applyProtection="1">
      <alignment horizontal="center" vertical="center"/>
      <protection locked="0" hidden="1"/>
    </xf>
    <xf numFmtId="0" fontId="4" fillId="0" borderId="36" xfId="0" applyFont="1" applyBorder="1" applyAlignment="1" applyProtection="1">
      <alignment horizontal="center" vertical="center"/>
      <protection locked="0" hidden="1"/>
    </xf>
    <xf numFmtId="4" fontId="4" fillId="0" borderId="37" xfId="0" applyNumberFormat="1" applyFont="1" applyBorder="1" applyAlignment="1" applyProtection="1">
      <alignment horizontal="center" vertical="center"/>
      <protection locked="0" hidden="1"/>
    </xf>
    <xf numFmtId="0" fontId="4" fillId="0" borderId="35" xfId="0" applyFont="1" applyBorder="1" applyAlignment="1" applyProtection="1">
      <alignment horizontal="center" vertical="center"/>
      <protection locked="0" hidden="1"/>
    </xf>
    <xf numFmtId="0" fontId="4" fillId="0" borderId="4" xfId="0" applyFont="1" applyBorder="1" applyAlignment="1" applyProtection="1">
      <alignment horizontal="left" vertical="center"/>
      <protection hidden="1"/>
    </xf>
    <xf numFmtId="0" fontId="4" fillId="0" borderId="4" xfId="0" applyFont="1" applyBorder="1" applyAlignment="1" applyProtection="1">
      <alignment horizontal="left" vertical="center"/>
      <protection locked="0" hidden="1"/>
    </xf>
    <xf numFmtId="0" fontId="18" fillId="0" borderId="37" xfId="0" applyFont="1" applyBorder="1" applyAlignment="1" applyProtection="1">
      <alignment horizontal="center" vertical="center"/>
      <protection locked="0" hidden="1"/>
    </xf>
    <xf numFmtId="165" fontId="18" fillId="0" borderId="37" xfId="0" applyNumberFormat="1" applyFont="1" applyBorder="1" applyAlignment="1" applyProtection="1">
      <alignment horizontal="center" vertical="center"/>
      <protection locked="0" hidden="1"/>
    </xf>
    <xf numFmtId="0" fontId="6" fillId="0" borderId="0" xfId="0" applyFont="1" applyAlignment="1" applyProtection="1">
      <alignment vertical="center"/>
      <protection hidden="1"/>
    </xf>
    <xf numFmtId="0" fontId="4" fillId="0" borderId="42" xfId="0" applyFont="1" applyBorder="1" applyAlignment="1" applyProtection="1">
      <alignment horizontal="left" vertical="center"/>
      <protection locked="0" hidden="1"/>
    </xf>
    <xf numFmtId="0" fontId="6" fillId="0" borderId="43" xfId="0" applyFont="1" applyBorder="1" applyAlignment="1" applyProtection="1">
      <alignment horizontal="center" vertical="center"/>
      <protection hidden="1"/>
    </xf>
    <xf numFmtId="0" fontId="34" fillId="3" borderId="1" xfId="0" applyFont="1" applyFill="1" applyBorder="1" applyAlignment="1" applyProtection="1">
      <alignment horizontal="center" vertical="center"/>
      <protection locked="0" hidden="1"/>
    </xf>
    <xf numFmtId="0" fontId="6" fillId="0" borderId="41" xfId="0" applyFont="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0" fontId="14" fillId="0" borderId="37" xfId="0" applyFont="1" applyBorder="1" applyAlignment="1" applyProtection="1">
      <alignment horizontal="center" vertical="center"/>
      <protection locked="0" hidden="1"/>
    </xf>
    <xf numFmtId="0" fontId="23" fillId="4" borderId="0" xfId="0" applyFont="1" applyFill="1" applyAlignment="1">
      <alignment horizontal="center" vertical="center"/>
    </xf>
    <xf numFmtId="0" fontId="5" fillId="3" borderId="37" xfId="0" applyFont="1" applyFill="1" applyBorder="1" applyAlignment="1">
      <alignment horizontal="center" vertical="center"/>
    </xf>
    <xf numFmtId="0" fontId="5" fillId="0" borderId="4" xfId="0" applyFont="1" applyBorder="1" applyAlignment="1" applyProtection="1">
      <alignment horizontal="center" vertical="center"/>
      <protection locked="0"/>
    </xf>
    <xf numFmtId="0" fontId="5" fillId="0" borderId="37" xfId="0" applyFont="1" applyBorder="1" applyAlignment="1" applyProtection="1">
      <alignment horizontal="left" vertical="center"/>
      <protection locked="0"/>
    </xf>
    <xf numFmtId="0" fontId="5" fillId="0" borderId="41" xfId="0" applyFont="1" applyBorder="1" applyAlignment="1" applyProtection="1">
      <alignment horizontal="center" vertical="center"/>
      <protection locked="0"/>
    </xf>
    <xf numFmtId="0" fontId="5" fillId="0" borderId="41" xfId="0" applyFont="1" applyBorder="1" applyAlignment="1">
      <alignment horizontal="center" vertical="center"/>
    </xf>
    <xf numFmtId="0" fontId="5" fillId="0" borderId="41" xfId="0" applyFont="1" applyBorder="1" applyAlignment="1" applyProtection="1">
      <alignment horizontal="left" vertical="center"/>
      <protection locked="0"/>
    </xf>
    <xf numFmtId="0" fontId="22" fillId="0" borderId="0" xfId="0" applyFont="1" applyAlignment="1">
      <alignment horizontal="lef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5" fillId="0" borderId="42" xfId="0" applyFont="1" applyBorder="1" applyAlignment="1" applyProtection="1">
      <alignment horizontal="left" vertical="center"/>
      <protection locked="0"/>
    </xf>
    <xf numFmtId="0" fontId="28" fillId="0" borderId="37" xfId="0" applyFont="1" applyBorder="1" applyAlignment="1" applyProtection="1">
      <alignment horizontal="center" vertical="center"/>
      <protection locked="0"/>
    </xf>
    <xf numFmtId="0" fontId="5" fillId="0" borderId="37" xfId="0" applyFont="1" applyBorder="1" applyAlignment="1">
      <alignment horizontal="center" vertical="center"/>
    </xf>
    <xf numFmtId="0" fontId="5" fillId="0" borderId="42" xfId="0" applyFont="1" applyBorder="1" applyAlignment="1" applyProtection="1">
      <alignment horizontal="center" vertical="center"/>
      <protection locked="0"/>
    </xf>
    <xf numFmtId="0" fontId="2" fillId="0" borderId="37" xfId="1" applyFont="1" applyBorder="1" applyAlignment="1">
      <alignment horizontal="center" vertical="center"/>
    </xf>
    <xf numFmtId="0" fontId="5" fillId="0" borderId="0" xfId="0" applyFont="1" applyAlignment="1">
      <alignment horizontal="center" vertical="center"/>
    </xf>
    <xf numFmtId="0" fontId="5" fillId="5" borderId="37" xfId="0" applyFont="1" applyFill="1" applyBorder="1" applyAlignment="1">
      <alignment horizontal="center" vertical="center"/>
    </xf>
    <xf numFmtId="0" fontId="27" fillId="0" borderId="37" xfId="2" applyNumberFormat="1" applyFont="1" applyFill="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3" fillId="0" borderId="33" xfId="1" applyFont="1" applyBorder="1" applyAlignment="1">
      <alignment horizontal="center" vertical="center"/>
    </xf>
    <xf numFmtId="0" fontId="2" fillId="0" borderId="37" xfId="0" applyFont="1" applyBorder="1" applyAlignment="1">
      <alignment horizontal="center" vertical="center"/>
    </xf>
    <xf numFmtId="0" fontId="2" fillId="3" borderId="37" xfId="0"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2" fillId="0" borderId="37" xfId="1" applyFont="1" applyBorder="1" applyAlignment="1" applyProtection="1">
      <alignment horizontal="center" vertical="center"/>
      <protection locked="0"/>
    </xf>
    <xf numFmtId="0" fontId="2" fillId="6" borderId="37" xfId="1" applyFont="1" applyFill="1" applyBorder="1" applyAlignment="1" applyProtection="1">
      <alignment horizontal="center" vertical="center"/>
      <protection locked="0"/>
    </xf>
    <xf numFmtId="0" fontId="0" fillId="0" borderId="37" xfId="0" applyBorder="1" applyAlignment="1" applyProtection="1">
      <alignment horizontal="center"/>
      <protection locked="0"/>
    </xf>
    <xf numFmtId="0" fontId="5" fillId="0" borderId="3" xfId="0" applyFont="1" applyBorder="1" applyAlignment="1">
      <alignment horizontal="center" vertical="center"/>
    </xf>
    <xf numFmtId="0" fontId="5" fillId="0" borderId="4" xfId="0" applyFont="1" applyBorder="1" applyAlignment="1" applyProtection="1">
      <alignment horizontal="left" vertical="center"/>
      <protection locked="0"/>
    </xf>
    <xf numFmtId="165" fontId="2" fillId="0" borderId="37" xfId="0" applyNumberFormat="1" applyFont="1" applyBorder="1" applyAlignment="1" applyProtection="1">
      <alignment horizontal="center" vertical="center"/>
      <protection locked="0"/>
    </xf>
  </cellXfs>
  <cellStyles count="4">
    <cellStyle name="Excel Built-in Normal" xfId="1" xr:uid="{00000000-0005-0000-0000-000000000000}"/>
    <cellStyle name="Hyperlink" xfId="2" builtinId="8"/>
    <cellStyle name="Normal" xfId="0" builtinId="0"/>
    <cellStyle name="Normal 2" xfId="3" xr:uid="{00000000-0005-0000-0000-000003000000}"/>
  </cellStyles>
  <dxfs count="95">
    <dxf>
      <font>
        <b val="0"/>
        <condense val="0"/>
        <extend val="0"/>
        <color indexed="9"/>
      </font>
      <fill>
        <patternFill patternType="solid">
          <fgColor indexed="23"/>
          <bgColor indexed="54"/>
        </patternFill>
      </fill>
    </dxf>
    <dxf>
      <font>
        <b val="0"/>
        <condense val="0"/>
        <extend val="0"/>
        <color indexed="8"/>
      </font>
    </dxf>
    <dxf>
      <font>
        <b/>
        <i val="0"/>
        <condense val="0"/>
        <extend val="0"/>
        <color indexed="10"/>
      </font>
      <fill>
        <patternFill patternType="none">
          <fgColor indexed="64"/>
          <bgColor indexed="65"/>
        </patternFill>
      </fill>
      <border>
        <left/>
        <right/>
        <top/>
        <bottom/>
      </border>
    </dxf>
    <dxf>
      <font>
        <b/>
        <i val="0"/>
        <condense val="0"/>
        <extend val="0"/>
        <color indexed="10"/>
      </font>
      <fill>
        <patternFill patternType="none">
          <fgColor indexed="64"/>
          <bgColor indexed="65"/>
        </patternFill>
      </fill>
      <border>
        <left/>
        <right/>
        <top/>
        <bottom/>
      </border>
    </dxf>
    <dxf>
      <fill>
        <patternFill patternType="solid">
          <fgColor indexed="26"/>
          <bgColor indexed="43"/>
        </patternFill>
      </fill>
    </dxf>
    <dxf>
      <fill>
        <patternFill patternType="solid">
          <fgColor indexed="22"/>
          <bgColor indexed="50"/>
        </patternFill>
      </fill>
    </dxf>
    <dxf>
      <font>
        <b val="0"/>
        <condense val="0"/>
        <extend val="0"/>
        <color indexed="9"/>
      </font>
      <fill>
        <patternFill patternType="solid">
          <fgColor indexed="23"/>
          <bgColor indexed="54"/>
        </patternFill>
      </fill>
    </dxf>
    <dxf>
      <fill>
        <patternFill patternType="solid">
          <fgColor indexed="26"/>
          <bgColor indexed="43"/>
        </patternFill>
      </fill>
    </dxf>
    <dxf>
      <fill>
        <patternFill patternType="solid">
          <fgColor indexed="26"/>
          <bgColor indexed="9"/>
        </patternFill>
      </fill>
    </dxf>
    <dxf>
      <fill>
        <patternFill patternType="solid">
          <fgColor indexed="22"/>
          <bgColor indexed="50"/>
        </patternFill>
      </fill>
    </dxf>
    <dxf>
      <fill>
        <patternFill patternType="solid">
          <fgColor indexed="26"/>
          <bgColor indexed="9"/>
        </patternFill>
      </fill>
    </dxf>
    <dxf>
      <fill>
        <patternFill patternType="solid">
          <fgColor indexed="26"/>
          <bgColor indexed="9"/>
        </patternFill>
      </fill>
    </dxf>
    <dxf>
      <fill>
        <patternFill patternType="solid">
          <fgColor indexed="26"/>
          <bgColor indexed="9"/>
        </patternFill>
      </fill>
    </dxf>
    <dxf>
      <font>
        <b val="0"/>
        <condense val="0"/>
        <extend val="0"/>
        <color indexed="8"/>
      </font>
    </dxf>
    <dxf>
      <fill>
        <patternFill patternType="solid">
          <fgColor indexed="22"/>
          <bgColor indexed="50"/>
        </patternFill>
      </fill>
    </dxf>
    <dxf>
      <fill>
        <patternFill patternType="solid">
          <fgColor indexed="26"/>
          <bgColor indexed="9"/>
        </patternFill>
      </fill>
    </dxf>
    <dxf>
      <font>
        <b/>
        <i val="0"/>
        <condense val="0"/>
        <extend val="0"/>
        <color indexed="10"/>
      </font>
      <fill>
        <patternFill patternType="none">
          <fgColor indexed="64"/>
          <bgColor indexed="65"/>
        </patternFill>
      </fill>
      <border>
        <left/>
        <right/>
        <top/>
        <bottom/>
      </border>
    </dxf>
    <dxf>
      <fill>
        <patternFill>
          <bgColor rgb="FF92D050"/>
        </patternFill>
      </fill>
    </dxf>
    <dxf>
      <fill>
        <patternFill>
          <bgColor rgb="FF92D050"/>
        </patternFill>
      </fill>
    </dxf>
    <dxf>
      <fill>
        <patternFill patternType="solid">
          <fgColor indexed="22"/>
          <bgColor indexed="50"/>
        </patternFill>
      </fill>
    </dxf>
    <dxf>
      <fill>
        <patternFill>
          <bgColor rgb="FF92D050"/>
        </patternFill>
      </fill>
    </dxf>
    <dxf>
      <fill>
        <patternFill patternType="solid">
          <fgColor indexed="26"/>
          <bgColor indexed="43"/>
        </patternFill>
      </fill>
    </dxf>
    <dxf>
      <fill>
        <patternFill patternType="solid">
          <fgColor indexed="22"/>
          <bgColor indexed="50"/>
        </patternFill>
      </fill>
    </dxf>
    <dxf>
      <fill>
        <patternFill>
          <bgColor rgb="FFFFFF99"/>
        </patternFill>
      </fill>
    </dxf>
    <dxf>
      <fill>
        <patternFill>
          <bgColor rgb="FFFFFF99"/>
        </patternFill>
      </fill>
    </dxf>
    <dxf>
      <fill>
        <patternFill>
          <bgColor rgb="FF92D050"/>
        </patternFill>
      </fill>
    </dxf>
    <dxf>
      <font>
        <b val="0"/>
        <condense val="0"/>
        <extend val="0"/>
        <color indexed="9"/>
      </font>
      <fill>
        <patternFill patternType="solid">
          <fgColor indexed="23"/>
          <bgColor indexed="54"/>
        </patternFill>
      </fill>
    </dxf>
    <dxf>
      <fill>
        <patternFill patternType="solid">
          <fgColor indexed="26"/>
          <bgColor indexed="43"/>
        </patternFill>
      </fill>
    </dxf>
    <dxf>
      <fill>
        <patternFill patternType="solid">
          <fgColor indexed="26"/>
          <bgColor indexed="9"/>
        </patternFill>
      </fill>
    </dxf>
    <dxf>
      <fill>
        <patternFill patternType="solid">
          <fgColor indexed="26"/>
          <bgColor indexed="43"/>
        </patternFill>
      </fill>
    </dxf>
    <dxf>
      <fill>
        <patternFill patternType="solid">
          <fgColor indexed="26"/>
          <bgColor indexed="9"/>
        </patternFill>
      </fill>
    </dxf>
    <dxf>
      <fill>
        <patternFill patternType="solid">
          <fgColor indexed="22"/>
          <bgColor indexed="50"/>
        </patternFill>
      </fill>
    </dxf>
    <dxf>
      <fill>
        <patternFill patternType="solid">
          <fgColor indexed="26"/>
          <bgColor indexed="9"/>
        </patternFill>
      </fill>
    </dxf>
    <dxf>
      <fill>
        <patternFill patternType="solid">
          <fgColor indexed="26"/>
          <bgColor indexed="9"/>
        </patternFill>
      </fill>
    </dxf>
    <dxf>
      <font>
        <b/>
        <i val="0"/>
        <condense val="0"/>
        <extend val="0"/>
        <color indexed="10"/>
      </font>
      <fill>
        <patternFill patternType="none">
          <fgColor indexed="64"/>
          <bgColor indexed="65"/>
        </patternFill>
      </fill>
      <border>
        <left/>
        <right/>
        <top/>
        <bottom/>
      </border>
    </dxf>
    <dxf>
      <fill>
        <patternFill patternType="solid">
          <fgColor indexed="26"/>
          <bgColor indexed="43"/>
        </patternFill>
      </fill>
    </dxf>
    <dxf>
      <fill>
        <patternFill patternType="solid">
          <fgColor indexed="26"/>
          <bgColor indexed="9"/>
        </patternFill>
      </fill>
    </dxf>
    <dxf>
      <fill>
        <patternFill>
          <bgColor rgb="FFFFFF99"/>
        </patternFill>
      </fill>
    </dxf>
    <dxf>
      <fill>
        <patternFill patternType="solid">
          <fgColor indexed="22"/>
          <bgColor indexed="50"/>
        </patternFill>
      </fill>
    </dxf>
    <dxf>
      <fill>
        <patternFill patternType="solid">
          <fgColor indexed="26"/>
          <bgColor indexed="9"/>
        </patternFill>
      </fill>
    </dxf>
    <dxf>
      <fill>
        <patternFill>
          <bgColor rgb="FFFFFF99"/>
        </patternFill>
      </fill>
    </dxf>
    <dxf>
      <fill>
        <patternFill patternType="solid">
          <fgColor indexed="22"/>
          <bgColor indexed="50"/>
        </patternFill>
      </fill>
    </dxf>
    <dxf>
      <fill>
        <patternFill patternType="solid">
          <fgColor indexed="26"/>
          <bgColor indexed="9"/>
        </patternFill>
      </fill>
    </dxf>
    <dxf>
      <fill>
        <patternFill patternType="solid">
          <fgColor indexed="26"/>
          <bgColor indexed="9"/>
        </patternFill>
      </fill>
    </dxf>
    <dxf>
      <fill>
        <patternFill>
          <bgColor rgb="FF92D050"/>
        </patternFill>
      </fill>
    </dxf>
    <dxf>
      <fill>
        <patternFill>
          <bgColor rgb="FFFFFF99"/>
        </patternFill>
      </fill>
    </dxf>
    <dxf>
      <fill>
        <patternFill>
          <bgColor rgb="FFFFFF99"/>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2"/>
          <bgColor indexed="50"/>
        </patternFill>
      </fill>
    </dxf>
    <dxf>
      <fill>
        <patternFill>
          <bgColor rgb="FF92D050"/>
        </patternFill>
      </fill>
    </dxf>
    <dxf>
      <fill>
        <patternFill patternType="solid">
          <fgColor indexed="26"/>
          <bgColor indexed="43"/>
        </patternFill>
      </fill>
    </dxf>
    <dxf>
      <fill>
        <patternFill patternType="solid">
          <fgColor indexed="26"/>
          <bgColor indexed="43"/>
        </patternFill>
      </fill>
    </dxf>
    <dxf>
      <fill>
        <patternFill>
          <bgColor rgb="FF92D050"/>
        </patternFill>
      </fill>
    </dxf>
    <dxf>
      <fill>
        <patternFill patternType="solid">
          <fgColor indexed="26"/>
          <bgColor indexed="9"/>
        </patternFill>
      </fill>
    </dxf>
    <dxf>
      <fill>
        <patternFill patternType="solid">
          <fgColor indexed="26"/>
          <bgColor indexed="43"/>
        </patternFill>
      </fill>
    </dxf>
    <dxf>
      <font>
        <color rgb="FFC00000"/>
      </font>
      <fill>
        <patternFill patternType="none">
          <bgColor indexed="65"/>
        </patternFill>
      </fill>
    </dxf>
    <dxf>
      <fill>
        <patternFill>
          <bgColor rgb="FF92D050"/>
        </patternFill>
      </fill>
    </dxf>
    <dxf>
      <fill>
        <patternFill patternType="solid">
          <fgColor indexed="26"/>
          <bgColor indexed="43"/>
        </patternFill>
      </fill>
    </dxf>
    <dxf>
      <fill>
        <patternFill patternType="solid">
          <fgColor indexed="26"/>
          <bgColor indexed="9"/>
        </patternFill>
      </fill>
    </dxf>
    <dxf>
      <fill>
        <patternFill patternType="solid">
          <fgColor indexed="26"/>
          <bgColor indexed="43"/>
        </patternFill>
      </fill>
    </dxf>
    <dxf>
      <fill>
        <patternFill patternType="solid">
          <fgColor indexed="22"/>
          <bgColor indexed="50"/>
        </patternFill>
      </fill>
    </dxf>
    <dxf>
      <fill>
        <patternFill patternType="solid">
          <fgColor indexed="26"/>
          <bgColor indexed="9"/>
        </patternFill>
      </fill>
    </dxf>
    <dxf>
      <fill>
        <patternFill patternType="solid">
          <fgColor indexed="26"/>
          <bgColor indexed="9"/>
        </patternFill>
      </fill>
    </dxf>
    <dxf>
      <font>
        <b val="0"/>
        <condense val="0"/>
        <extend val="0"/>
        <color indexed="8"/>
      </font>
    </dxf>
    <dxf>
      <font>
        <b/>
        <i val="0"/>
        <condense val="0"/>
        <extend val="0"/>
        <color indexed="10"/>
      </font>
      <fill>
        <patternFill patternType="none">
          <fgColor indexed="64"/>
          <bgColor indexed="65"/>
        </patternFill>
      </fill>
      <border>
        <left/>
        <right/>
        <top/>
        <bottom/>
      </border>
    </dxf>
    <dxf>
      <font>
        <b/>
        <i val="0"/>
        <condense val="0"/>
        <extend val="0"/>
        <color indexed="10"/>
      </font>
      <fill>
        <patternFill patternType="none">
          <fgColor indexed="64"/>
          <bgColor indexed="65"/>
        </patternFill>
      </fill>
      <border>
        <left/>
        <right/>
        <top/>
        <bottom/>
      </border>
    </dxf>
    <dxf>
      <fill>
        <patternFill patternType="solid">
          <fgColor indexed="26"/>
          <bgColor indexed="43"/>
        </patternFill>
      </fill>
    </dxf>
    <dxf>
      <fill>
        <patternFill patternType="solid">
          <fgColor indexed="26"/>
          <bgColor indexed="9"/>
        </patternFill>
      </fill>
    </dxf>
    <dxf>
      <fill>
        <patternFill patternType="solid">
          <fgColor indexed="26"/>
          <bgColor indexed="43"/>
        </patternFill>
      </fill>
    </dxf>
    <dxf>
      <fill>
        <patternFill patternType="solid">
          <fgColor indexed="26"/>
          <bgColor indexed="9"/>
        </patternFill>
      </fill>
    </dxf>
    <dxf>
      <fill>
        <patternFill patternType="solid">
          <fgColor indexed="26"/>
          <bgColor indexed="43"/>
        </patternFill>
      </fill>
    </dxf>
    <dxf>
      <fill>
        <patternFill patternType="solid">
          <fgColor indexed="26"/>
          <bgColor indexed="9"/>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C00000"/>
      </font>
      <fill>
        <patternFill patternType="none">
          <bgColor indexed="65"/>
        </patternFill>
      </fill>
    </dxf>
    <dxf>
      <fill>
        <patternFill patternType="solid">
          <fgColor indexed="22"/>
          <bgColor indexed="50"/>
        </patternFill>
      </fill>
    </dxf>
    <dxf>
      <fill>
        <patternFill patternType="solid">
          <fgColor indexed="26"/>
          <bgColor indexed="9"/>
        </patternFill>
      </fill>
    </dxf>
    <dxf>
      <fill>
        <patternFill patternType="solid">
          <fgColor indexed="26"/>
          <bgColor indexed="9"/>
        </patternFill>
      </fill>
    </dxf>
    <dxf>
      <fill>
        <patternFill patternType="solid">
          <fgColor indexed="26"/>
          <bgColor indexed="43"/>
        </patternFill>
      </fill>
    </dxf>
    <dxf>
      <fill>
        <patternFill patternType="solid">
          <fgColor indexed="22"/>
          <bgColor indexed="50"/>
        </patternFill>
      </fill>
    </dxf>
    <dxf>
      <fill>
        <patternFill patternType="solid">
          <fgColor indexed="26"/>
          <bgColor indexed="9"/>
        </patternFill>
      </fill>
    </dxf>
    <dxf>
      <fill>
        <patternFill>
          <bgColor rgb="FF92D050"/>
        </patternFill>
      </fill>
    </dxf>
    <dxf>
      <fill>
        <patternFill patternType="solid">
          <fgColor indexed="22"/>
          <bgColor indexed="50"/>
        </patternFill>
      </fill>
    </dxf>
    <dxf>
      <fill>
        <patternFill patternType="solid">
          <fgColor indexed="26"/>
          <bgColor indexed="9"/>
        </patternFill>
      </fill>
    </dxf>
    <dxf>
      <fill>
        <patternFill patternType="solid">
          <fgColor indexed="26"/>
          <bgColor indexed="9"/>
        </patternFill>
      </fill>
    </dxf>
    <dxf>
      <fill>
        <patternFill patternType="solid">
          <fgColor indexed="26"/>
          <bgColor indexed="43"/>
        </patternFill>
      </fill>
    </dxf>
    <dxf>
      <fill>
        <patternFill patternType="solid">
          <fgColor indexed="26"/>
          <bgColor indexed="9"/>
        </patternFill>
      </fill>
    </dxf>
    <dxf>
      <fill>
        <patternFill patternType="solid">
          <fgColor indexed="26"/>
          <bgColor indexed="43"/>
        </patternFill>
      </fill>
    </dxf>
    <dxf>
      <fill>
        <patternFill patternType="solid">
          <fgColor indexed="26"/>
          <bgColor indexed="9"/>
        </patternFill>
      </fill>
    </dxf>
    <dxf>
      <fill>
        <patternFill patternType="solid">
          <fgColor indexed="26"/>
          <bgColor indexed="43"/>
        </patternFill>
      </fill>
    </dxf>
    <dxf>
      <fill>
        <patternFill patternType="solid">
          <fgColor indexed="26"/>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EFE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66"/>
      <rgbColor rgb="00FFCC00"/>
      <rgbColor rgb="00FF9900"/>
      <rgbColor rgb="00FF6600"/>
      <rgbColor rgb="0070707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mlaLink="$S$18" lockText="1"/>
</file>

<file path=xl/ctrlProps/ctrlProp12.xml><?xml version="1.0" encoding="utf-8"?>
<formControlPr xmlns="http://schemas.microsoft.com/office/spreadsheetml/2009/9/main" objectType="CheckBox" fmlaLink="$S$19"/>
</file>

<file path=xl/ctrlProps/ctrlProp13.xml><?xml version="1.0" encoding="utf-8"?>
<formControlPr xmlns="http://schemas.microsoft.com/office/spreadsheetml/2009/9/main" objectType="CheckBox" fmlaLink="$S$20"/>
</file>

<file path=xl/ctrlProps/ctrlProp14.xml><?xml version="1.0" encoding="utf-8"?>
<formControlPr xmlns="http://schemas.microsoft.com/office/spreadsheetml/2009/9/main" objectType="CheckBox" fmlaLink="$S$21"/>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checked="Checked"/>
</file>

<file path=xl/ctrlProps/ctrlProp2.xml><?xml version="1.0" encoding="utf-8"?>
<formControlPr xmlns="http://schemas.microsoft.com/office/spreadsheetml/2009/9/main" objectType="CheckBox" fmlaLink="$S$9"/>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mlaLink="$S$10"/>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mlaLink="$S$11"/>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mlaLink="$T$9"/>
</file>

<file path=xl/ctrlProps/ctrlProp43.xml><?xml version="1.0" encoding="utf-8"?>
<formControlPr xmlns="http://schemas.microsoft.com/office/spreadsheetml/2009/9/main" objectType="CheckBox" fmlaLink="$T$10"/>
</file>

<file path=xl/ctrlProps/ctrlProp44.xml><?xml version="1.0" encoding="utf-8"?>
<formControlPr xmlns="http://schemas.microsoft.com/office/spreadsheetml/2009/9/main" objectType="CheckBox" fmlaLink="$T$11"/>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checked="Checked"/>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mlaLink="$S$12"/>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mlaLink="$T$9"/>
</file>

<file path=xl/ctrlProps/ctrlProp56.xml><?xml version="1.0" encoding="utf-8"?>
<formControlPr xmlns="http://schemas.microsoft.com/office/spreadsheetml/2009/9/main" objectType="CheckBox" fmlaLink="$T$10"/>
</file>

<file path=xl/ctrlProps/ctrlProp57.xml><?xml version="1.0" encoding="utf-8"?>
<formControlPr xmlns="http://schemas.microsoft.com/office/spreadsheetml/2009/9/main" objectType="CheckBox" fmlaLink="$T$11"/>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60.xml><?xml version="1.0" encoding="utf-8"?>
<formControlPr xmlns="http://schemas.microsoft.com/office/spreadsheetml/2009/9/main" objectType="CheckBox" fmlaLink="$S$9"/>
</file>

<file path=xl/ctrlProps/ctrlProp61.xml><?xml version="1.0" encoding="utf-8"?>
<formControlPr xmlns="http://schemas.microsoft.com/office/spreadsheetml/2009/9/main" objectType="CheckBox" fmlaLink="$S$10"/>
</file>

<file path=xl/ctrlProps/ctrlProp62.xml><?xml version="1.0" encoding="utf-8"?>
<formControlPr xmlns="http://schemas.microsoft.com/office/spreadsheetml/2009/9/main" objectType="CheckBox" fmlaLink="$S$11"/>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mlaLink="$C$18"/>
</file>

<file path=xl/ctrlProps/ctrlProp70.xml><?xml version="1.0" encoding="utf-8"?>
<formControlPr xmlns="http://schemas.microsoft.com/office/spreadsheetml/2009/9/main" objectType="CheckBox" fmlaLink="$S$12"/>
</file>

<file path=xl/ctrlProps/ctrlProp71.xml><?xml version="1.0" encoding="utf-8"?>
<formControlPr xmlns="http://schemas.microsoft.com/office/spreadsheetml/2009/9/main" objectType="CheckBox" fmlaLink="#REF!"/>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mlaLink="$S$11"/>
</file>

<file path=xl/ctrlProps/ctrlProp77.xml><?xml version="1.0" encoding="utf-8"?>
<formControlPr xmlns="http://schemas.microsoft.com/office/spreadsheetml/2009/9/main" objectType="CheckBox" fmlaLink="$S$11"/>
</file>

<file path=xl/ctrlProps/ctrlProp78.xml><?xml version="1.0" encoding="utf-8"?>
<formControlPr xmlns="http://schemas.microsoft.com/office/spreadsheetml/2009/9/main" objectType="CheckBox" fmlaLink="$S$9"/>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file>

<file path=xl/ctrlProps/ctrlProp82.xml><?xml version="1.0" encoding="utf-8"?>
<formControlPr xmlns="http://schemas.microsoft.com/office/spreadsheetml/2009/9/main" objectType="CheckBox"/>
</file>

<file path=xl/ctrlProps/ctrlProp83.xml><?xml version="1.0" encoding="utf-8"?>
<formControlPr xmlns="http://schemas.microsoft.com/office/spreadsheetml/2009/9/main" objectType="CheckBox"/>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fmlaLink="$S$10"/>
</file>

<file path=xl/ctrlProps/ctrlProp88.xml><?xml version="1.0" encoding="utf-8"?>
<formControlPr xmlns="http://schemas.microsoft.com/office/spreadsheetml/2009/9/main" objectType="CheckBox" fmlaLink="#REF!"/>
</file>

<file path=xl/ctrlProps/ctrlProp89.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14</xdr:col>
      <xdr:colOff>161925</xdr:colOff>
      <xdr:row>7</xdr:row>
      <xdr:rowOff>200025</xdr:rowOff>
    </xdr:to>
    <xdr:sp macro="" textlink="" fLocksText="0">
      <xdr:nvSpPr>
        <xdr:cNvPr id="2058" name="AutoShape 102">
          <a:extLst>
            <a:ext uri="{FF2B5EF4-FFF2-40B4-BE49-F238E27FC236}">
              <a16:creationId xmlns:a16="http://schemas.microsoft.com/office/drawing/2014/main" id="{00000000-0008-0000-0000-00000A080000}"/>
            </a:ext>
          </a:extLst>
        </xdr:cNvPr>
        <xdr:cNvSpPr>
          <a:spLocks noChangeArrowheads="1"/>
        </xdr:cNvSpPr>
      </xdr:nvSpPr>
      <xdr:spPr bwMode="auto">
        <a:xfrm>
          <a:off x="752475" y="1247775"/>
          <a:ext cx="26574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ORGANIZACION DE VENTAS</a:t>
          </a:r>
        </a:p>
      </xdr:txBody>
    </xdr:sp>
    <xdr:clientData/>
  </xdr:twoCellAnchor>
  <xdr:twoCellAnchor>
    <xdr:from>
      <xdr:col>17</xdr:col>
      <xdr:colOff>9525</xdr:colOff>
      <xdr:row>7</xdr:row>
      <xdr:rowOff>0</xdr:rowOff>
    </xdr:from>
    <xdr:to>
      <xdr:col>30</xdr:col>
      <xdr:colOff>171450</xdr:colOff>
      <xdr:row>7</xdr:row>
      <xdr:rowOff>200025</xdr:rowOff>
    </xdr:to>
    <xdr:sp macro="" textlink="" fLocksText="0">
      <xdr:nvSpPr>
        <xdr:cNvPr id="2059" name="AutoShape 103">
          <a:extLst>
            <a:ext uri="{FF2B5EF4-FFF2-40B4-BE49-F238E27FC236}">
              <a16:creationId xmlns:a16="http://schemas.microsoft.com/office/drawing/2014/main" id="{00000000-0008-0000-0000-00000B080000}"/>
            </a:ext>
          </a:extLst>
        </xdr:cNvPr>
        <xdr:cNvSpPr>
          <a:spLocks noChangeArrowheads="1"/>
        </xdr:cNvSpPr>
      </xdr:nvSpPr>
      <xdr:spPr bwMode="auto">
        <a:xfrm>
          <a:off x="3800475" y="1247775"/>
          <a:ext cx="26384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CANAL DE DISTRIBUCION</a:t>
          </a:r>
        </a:p>
      </xdr:txBody>
    </xdr:sp>
    <xdr:clientData/>
  </xdr:twoCellAnchor>
  <xdr:twoCellAnchor>
    <xdr:from>
      <xdr:col>33</xdr:col>
      <xdr:colOff>9525</xdr:colOff>
      <xdr:row>7</xdr:row>
      <xdr:rowOff>0</xdr:rowOff>
    </xdr:from>
    <xdr:to>
      <xdr:col>46</xdr:col>
      <xdr:colOff>171450</xdr:colOff>
      <xdr:row>7</xdr:row>
      <xdr:rowOff>200025</xdr:rowOff>
    </xdr:to>
    <xdr:sp macro="" textlink="" fLocksText="0">
      <xdr:nvSpPr>
        <xdr:cNvPr id="2060" name="AutoShape 104">
          <a:extLst>
            <a:ext uri="{FF2B5EF4-FFF2-40B4-BE49-F238E27FC236}">
              <a16:creationId xmlns:a16="http://schemas.microsoft.com/office/drawing/2014/main" id="{00000000-0008-0000-0000-00000C080000}"/>
            </a:ext>
          </a:extLst>
        </xdr:cNvPr>
        <xdr:cNvSpPr>
          <a:spLocks noChangeArrowheads="1"/>
        </xdr:cNvSpPr>
      </xdr:nvSpPr>
      <xdr:spPr bwMode="auto">
        <a:xfrm>
          <a:off x="6791325" y="1247775"/>
          <a:ext cx="25146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SECTOR</a:t>
          </a:r>
        </a:p>
      </xdr:txBody>
    </xdr:sp>
    <xdr:clientData/>
  </xdr:twoCellAnchor>
  <xdr:twoCellAnchor>
    <xdr:from>
      <xdr:col>4</xdr:col>
      <xdr:colOff>9525</xdr:colOff>
      <xdr:row>54</xdr:row>
      <xdr:rowOff>57150</xdr:rowOff>
    </xdr:from>
    <xdr:to>
      <xdr:col>14</xdr:col>
      <xdr:colOff>180975</xdr:colOff>
      <xdr:row>55</xdr:row>
      <xdr:rowOff>95250</xdr:rowOff>
    </xdr:to>
    <xdr:sp macro="" textlink="" fLocksText="0">
      <xdr:nvSpPr>
        <xdr:cNvPr id="2065" name="AutoShape 292">
          <a:extLst>
            <a:ext uri="{FF2B5EF4-FFF2-40B4-BE49-F238E27FC236}">
              <a16:creationId xmlns:a16="http://schemas.microsoft.com/office/drawing/2014/main" id="{00000000-0008-0000-0000-000011080000}"/>
            </a:ext>
          </a:extLst>
        </xdr:cNvPr>
        <xdr:cNvSpPr>
          <a:spLocks noChangeArrowheads="1"/>
        </xdr:cNvSpPr>
      </xdr:nvSpPr>
      <xdr:spPr bwMode="auto">
        <a:xfrm>
          <a:off x="1304925" y="11096625"/>
          <a:ext cx="21240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ESQUEMA DE CLIENTE</a:t>
          </a:r>
        </a:p>
      </xdr:txBody>
    </xdr:sp>
    <xdr:clientData/>
  </xdr:twoCellAnchor>
  <xdr:twoCellAnchor>
    <xdr:from>
      <xdr:col>16</xdr:col>
      <xdr:colOff>9525</xdr:colOff>
      <xdr:row>54</xdr:row>
      <xdr:rowOff>57150</xdr:rowOff>
    </xdr:from>
    <xdr:to>
      <xdr:col>27</xdr:col>
      <xdr:colOff>11906</xdr:colOff>
      <xdr:row>55</xdr:row>
      <xdr:rowOff>95249</xdr:rowOff>
    </xdr:to>
    <xdr:sp macro="" textlink="" fLocksText="0">
      <xdr:nvSpPr>
        <xdr:cNvPr id="2066" name="AutoShape 293">
          <a:extLst>
            <a:ext uri="{FF2B5EF4-FFF2-40B4-BE49-F238E27FC236}">
              <a16:creationId xmlns:a16="http://schemas.microsoft.com/office/drawing/2014/main" id="{00000000-0008-0000-0000-000012080000}"/>
            </a:ext>
          </a:extLst>
        </xdr:cNvPr>
        <xdr:cNvSpPr>
          <a:spLocks noChangeArrowheads="1"/>
        </xdr:cNvSpPr>
      </xdr:nvSpPr>
      <xdr:spPr bwMode="auto">
        <a:xfrm>
          <a:off x="3795713" y="9725025"/>
          <a:ext cx="2466974" cy="204787"/>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LISTA DE PRECIOS</a:t>
          </a:r>
        </a:p>
      </xdr:txBody>
    </xdr:sp>
    <xdr:clientData/>
  </xdr:twoCellAnchor>
  <xdr:twoCellAnchor>
    <xdr:from>
      <xdr:col>28</xdr:col>
      <xdr:colOff>9525</xdr:colOff>
      <xdr:row>54</xdr:row>
      <xdr:rowOff>57150</xdr:rowOff>
    </xdr:from>
    <xdr:to>
      <xdr:col>38</xdr:col>
      <xdr:colOff>180975</xdr:colOff>
      <xdr:row>55</xdr:row>
      <xdr:rowOff>95250</xdr:rowOff>
    </xdr:to>
    <xdr:sp macro="" textlink="" fLocksText="0">
      <xdr:nvSpPr>
        <xdr:cNvPr id="2067" name="AutoShape 294">
          <a:extLst>
            <a:ext uri="{FF2B5EF4-FFF2-40B4-BE49-F238E27FC236}">
              <a16:creationId xmlns:a16="http://schemas.microsoft.com/office/drawing/2014/main" id="{00000000-0008-0000-0000-000013080000}"/>
            </a:ext>
          </a:extLst>
        </xdr:cNvPr>
        <xdr:cNvSpPr>
          <a:spLocks noChangeArrowheads="1"/>
        </xdr:cNvSpPr>
      </xdr:nvSpPr>
      <xdr:spPr bwMode="auto">
        <a:xfrm>
          <a:off x="5915025" y="11096625"/>
          <a:ext cx="18954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CENTRO SUMINISTRADOR</a:t>
          </a:r>
        </a:p>
      </xdr:txBody>
    </xdr:sp>
    <xdr:clientData/>
  </xdr:twoCellAnchor>
  <xdr:twoCellAnchor>
    <xdr:from>
      <xdr:col>40</xdr:col>
      <xdr:colOff>0</xdr:colOff>
      <xdr:row>54</xdr:row>
      <xdr:rowOff>57150</xdr:rowOff>
    </xdr:from>
    <xdr:to>
      <xdr:col>48</xdr:col>
      <xdr:colOff>9525</xdr:colOff>
      <xdr:row>55</xdr:row>
      <xdr:rowOff>123825</xdr:rowOff>
    </xdr:to>
    <xdr:sp macro="" textlink="" fLocksText="0">
      <xdr:nvSpPr>
        <xdr:cNvPr id="2068" name="AutoShape 295">
          <a:extLst>
            <a:ext uri="{FF2B5EF4-FFF2-40B4-BE49-F238E27FC236}">
              <a16:creationId xmlns:a16="http://schemas.microsoft.com/office/drawing/2014/main" id="{00000000-0008-0000-0000-000014080000}"/>
            </a:ext>
          </a:extLst>
        </xdr:cNvPr>
        <xdr:cNvSpPr>
          <a:spLocks noChangeArrowheads="1"/>
        </xdr:cNvSpPr>
      </xdr:nvSpPr>
      <xdr:spPr bwMode="auto">
        <a:xfrm>
          <a:off x="7991475" y="11096625"/>
          <a:ext cx="1847850" cy="228600"/>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r>
            <a:rPr lang="es-GT" sz="1100" b="1" i="0" baseline="0">
              <a:solidFill>
                <a:schemeClr val="bg1"/>
              </a:solidFill>
              <a:effectLst/>
              <a:latin typeface="Arial" panose="020B0604020202020204" pitchFamily="34" charset="0"/>
              <a:ea typeface="+mn-ea"/>
              <a:cs typeface="Arial" panose="020B0604020202020204" pitchFamily="34" charset="0"/>
            </a:rPr>
            <a:t>F. AUTORIZACION</a:t>
          </a:r>
          <a:endParaRPr lang="es-GT">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1</xdr:col>
      <xdr:colOff>0</xdr:colOff>
      <xdr:row>23</xdr:row>
      <xdr:rowOff>23811</xdr:rowOff>
    </xdr:from>
    <xdr:to>
      <xdr:col>14</xdr:col>
      <xdr:colOff>161925</xdr:colOff>
      <xdr:row>24</xdr:row>
      <xdr:rowOff>62323</xdr:rowOff>
    </xdr:to>
    <xdr:sp macro="" textlink="" fLocksText="0">
      <xdr:nvSpPr>
        <xdr:cNvPr id="2069" name="AutoShape 102">
          <a:extLst>
            <a:ext uri="{FF2B5EF4-FFF2-40B4-BE49-F238E27FC236}">
              <a16:creationId xmlns:a16="http://schemas.microsoft.com/office/drawing/2014/main" id="{00000000-0008-0000-0000-000015080000}"/>
            </a:ext>
          </a:extLst>
        </xdr:cNvPr>
        <xdr:cNvSpPr>
          <a:spLocks noChangeArrowheads="1"/>
        </xdr:cNvSpPr>
      </xdr:nvSpPr>
      <xdr:spPr bwMode="auto">
        <a:xfrm>
          <a:off x="535781" y="3726655"/>
          <a:ext cx="3055144" cy="205199"/>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DATOS GENERALES</a:t>
          </a:r>
        </a:p>
      </xdr:txBody>
    </xdr:sp>
    <xdr:clientData/>
  </xdr:twoCellAnchor>
  <xdr:twoCellAnchor>
    <xdr:from>
      <xdr:col>1</xdr:col>
      <xdr:colOff>0</xdr:colOff>
      <xdr:row>38</xdr:row>
      <xdr:rowOff>57150</xdr:rowOff>
    </xdr:from>
    <xdr:to>
      <xdr:col>14</xdr:col>
      <xdr:colOff>161925</xdr:colOff>
      <xdr:row>39</xdr:row>
      <xdr:rowOff>95250</xdr:rowOff>
    </xdr:to>
    <xdr:sp macro="" textlink="" fLocksText="0">
      <xdr:nvSpPr>
        <xdr:cNvPr id="2070" name="AutoShape 102">
          <a:extLst>
            <a:ext uri="{FF2B5EF4-FFF2-40B4-BE49-F238E27FC236}">
              <a16:creationId xmlns:a16="http://schemas.microsoft.com/office/drawing/2014/main" id="{00000000-0008-0000-0000-000016080000}"/>
            </a:ext>
          </a:extLst>
        </xdr:cNvPr>
        <xdr:cNvSpPr>
          <a:spLocks noChangeArrowheads="1"/>
        </xdr:cNvSpPr>
      </xdr:nvSpPr>
      <xdr:spPr bwMode="auto">
        <a:xfrm>
          <a:off x="535781" y="6831806"/>
          <a:ext cx="3055144" cy="204788"/>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CONTACTOS</a:t>
          </a:r>
        </a:p>
      </xdr:txBody>
    </xdr:sp>
    <xdr:clientData/>
  </xdr:twoCellAnchor>
  <xdr:twoCellAnchor>
    <xdr:from>
      <xdr:col>1</xdr:col>
      <xdr:colOff>0</xdr:colOff>
      <xdr:row>46</xdr:row>
      <xdr:rowOff>57150</xdr:rowOff>
    </xdr:from>
    <xdr:to>
      <xdr:col>14</xdr:col>
      <xdr:colOff>161925</xdr:colOff>
      <xdr:row>47</xdr:row>
      <xdr:rowOff>95250</xdr:rowOff>
    </xdr:to>
    <xdr:sp macro="" textlink="" fLocksText="0">
      <xdr:nvSpPr>
        <xdr:cNvPr id="2071" name="AutoShape 102">
          <a:extLst>
            <a:ext uri="{FF2B5EF4-FFF2-40B4-BE49-F238E27FC236}">
              <a16:creationId xmlns:a16="http://schemas.microsoft.com/office/drawing/2014/main" id="{00000000-0008-0000-0000-000017080000}"/>
            </a:ext>
          </a:extLst>
        </xdr:cNvPr>
        <xdr:cNvSpPr>
          <a:spLocks noChangeArrowheads="1"/>
        </xdr:cNvSpPr>
      </xdr:nvSpPr>
      <xdr:spPr bwMode="auto">
        <a:xfrm>
          <a:off x="752475" y="7648575"/>
          <a:ext cx="26574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VENTAS</a:t>
          </a:r>
        </a:p>
      </xdr:txBody>
    </xdr:sp>
    <xdr:clientData/>
  </xdr:twoCellAnchor>
  <xdr:twoCellAnchor>
    <xdr:from>
      <xdr:col>1</xdr:col>
      <xdr:colOff>0</xdr:colOff>
      <xdr:row>74</xdr:row>
      <xdr:rowOff>57150</xdr:rowOff>
    </xdr:from>
    <xdr:to>
      <xdr:col>14</xdr:col>
      <xdr:colOff>161925</xdr:colOff>
      <xdr:row>75</xdr:row>
      <xdr:rowOff>95250</xdr:rowOff>
    </xdr:to>
    <xdr:sp macro="" textlink="" fLocksText="0">
      <xdr:nvSpPr>
        <xdr:cNvPr id="2072" name="AutoShape 102">
          <a:extLst>
            <a:ext uri="{FF2B5EF4-FFF2-40B4-BE49-F238E27FC236}">
              <a16:creationId xmlns:a16="http://schemas.microsoft.com/office/drawing/2014/main" id="{00000000-0008-0000-0000-000018080000}"/>
            </a:ext>
          </a:extLst>
        </xdr:cNvPr>
        <xdr:cNvSpPr>
          <a:spLocks noChangeArrowheads="1"/>
        </xdr:cNvSpPr>
      </xdr:nvSpPr>
      <xdr:spPr bwMode="auto">
        <a:xfrm>
          <a:off x="752475" y="14020800"/>
          <a:ext cx="26574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FORMA DE PAGO</a:t>
          </a:r>
        </a:p>
      </xdr:txBody>
    </xdr:sp>
    <xdr:clientData/>
  </xdr:twoCellAnchor>
  <xdr:twoCellAnchor>
    <xdr:from>
      <xdr:col>1</xdr:col>
      <xdr:colOff>0</xdr:colOff>
      <xdr:row>0</xdr:row>
      <xdr:rowOff>76200</xdr:rowOff>
    </xdr:from>
    <xdr:to>
      <xdr:col>6</xdr:col>
      <xdr:colOff>226218</xdr:colOff>
      <xdr:row>2</xdr:row>
      <xdr:rowOff>104775</xdr:rowOff>
    </xdr:to>
    <xdr:pic>
      <xdr:nvPicPr>
        <xdr:cNvPr id="18619" name="Picture 2819">
          <a:extLst>
            <a:ext uri="{FF2B5EF4-FFF2-40B4-BE49-F238E27FC236}">
              <a16:creationId xmlns:a16="http://schemas.microsoft.com/office/drawing/2014/main" id="{00000000-0008-0000-0000-0000BB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781" y="76200"/>
          <a:ext cx="1476375"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xdr:col>
          <xdr:colOff>180975</xdr:colOff>
          <xdr:row>7</xdr:row>
          <xdr:rowOff>266700</xdr:rowOff>
        </xdr:from>
        <xdr:to>
          <xdr:col>3</xdr:col>
          <xdr:colOff>28575</xdr:colOff>
          <xdr:row>8</xdr:row>
          <xdr:rowOff>161925</xdr:rowOff>
        </xdr:to>
        <xdr:sp macro="" textlink="">
          <xdr:nvSpPr>
            <xdr:cNvPr id="2074" name="Check Box 342"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0</xdr:colOff>
          <xdr:row>8</xdr:row>
          <xdr:rowOff>0</xdr:rowOff>
        </xdr:from>
        <xdr:to>
          <xdr:col>19</xdr:col>
          <xdr:colOff>9525</xdr:colOff>
          <xdr:row>9</xdr:row>
          <xdr:rowOff>28575</xdr:rowOff>
        </xdr:to>
        <xdr:sp macro="" textlink="">
          <xdr:nvSpPr>
            <xdr:cNvPr id="2076" name="Check Box 350"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0</xdr:colOff>
          <xdr:row>8</xdr:row>
          <xdr:rowOff>161925</xdr:rowOff>
        </xdr:from>
        <xdr:to>
          <xdr:col>19</xdr:col>
          <xdr:colOff>19050</xdr:colOff>
          <xdr:row>10</xdr:row>
          <xdr:rowOff>0</xdr:rowOff>
        </xdr:to>
        <xdr:sp macro="" textlink="">
          <xdr:nvSpPr>
            <xdr:cNvPr id="2077" name="Check Box 351"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0</xdr:colOff>
          <xdr:row>9</xdr:row>
          <xdr:rowOff>161925</xdr:rowOff>
        </xdr:from>
        <xdr:to>
          <xdr:col>19</xdr:col>
          <xdr:colOff>28575</xdr:colOff>
          <xdr:row>11</xdr:row>
          <xdr:rowOff>9525</xdr:rowOff>
        </xdr:to>
        <xdr:sp macro="" textlink="">
          <xdr:nvSpPr>
            <xdr:cNvPr id="2078" name="Check Box 352"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0</xdr:colOff>
          <xdr:row>10</xdr:row>
          <xdr:rowOff>152400</xdr:rowOff>
        </xdr:from>
        <xdr:to>
          <xdr:col>19</xdr:col>
          <xdr:colOff>28575</xdr:colOff>
          <xdr:row>11</xdr:row>
          <xdr:rowOff>152400</xdr:rowOff>
        </xdr:to>
        <xdr:sp macro="" textlink="">
          <xdr:nvSpPr>
            <xdr:cNvPr id="2089" name="Check Box 352"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79</xdr:row>
          <xdr:rowOff>76200</xdr:rowOff>
        </xdr:from>
        <xdr:to>
          <xdr:col>22</xdr:col>
          <xdr:colOff>95250</xdr:colOff>
          <xdr:row>79</xdr:row>
          <xdr:rowOff>76200</xdr:rowOff>
        </xdr:to>
        <xdr:sp macro="" textlink="">
          <xdr:nvSpPr>
            <xdr:cNvPr id="2093" name="Check Box 2800"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17</xdr:row>
          <xdr:rowOff>28575</xdr:rowOff>
        </xdr:from>
        <xdr:to>
          <xdr:col>3</xdr:col>
          <xdr:colOff>19050</xdr:colOff>
          <xdr:row>18</xdr:row>
          <xdr:rowOff>47625</xdr:rowOff>
        </xdr:to>
        <xdr:sp macro="" textlink="">
          <xdr:nvSpPr>
            <xdr:cNvPr id="2095" name="Check Box 349"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95250</xdr:colOff>
          <xdr:row>17</xdr:row>
          <xdr:rowOff>152400</xdr:rowOff>
        </xdr:from>
        <xdr:to>
          <xdr:col>35</xdr:col>
          <xdr:colOff>0</xdr:colOff>
          <xdr:row>19</xdr:row>
          <xdr:rowOff>9525</xdr:rowOff>
        </xdr:to>
        <xdr:sp macro="" textlink="">
          <xdr:nvSpPr>
            <xdr:cNvPr id="2097" name="Check Box 355"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95250</xdr:colOff>
          <xdr:row>18</xdr:row>
          <xdr:rowOff>142875</xdr:rowOff>
        </xdr:from>
        <xdr:to>
          <xdr:col>35</xdr:col>
          <xdr:colOff>0</xdr:colOff>
          <xdr:row>19</xdr:row>
          <xdr:rowOff>152400</xdr:rowOff>
        </xdr:to>
        <xdr:sp macro="" textlink="">
          <xdr:nvSpPr>
            <xdr:cNvPr id="2098" name="Check Box 355"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85725</xdr:colOff>
          <xdr:row>79</xdr:row>
          <xdr:rowOff>76200</xdr:rowOff>
        </xdr:from>
        <xdr:to>
          <xdr:col>18</xdr:col>
          <xdr:colOff>76200</xdr:colOff>
          <xdr:row>79</xdr:row>
          <xdr:rowOff>76200</xdr:rowOff>
        </xdr:to>
        <xdr:sp macro="" textlink="">
          <xdr:nvSpPr>
            <xdr:cNvPr id="2572" name="Check Box 2800"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0</xdr:colOff>
          <xdr:row>16</xdr:row>
          <xdr:rowOff>142875</xdr:rowOff>
        </xdr:from>
        <xdr:to>
          <xdr:col>19</xdr:col>
          <xdr:colOff>9525</xdr:colOff>
          <xdr:row>17</xdr:row>
          <xdr:rowOff>161925</xdr:rowOff>
        </xdr:to>
        <xdr:sp macro="" textlink="">
          <xdr:nvSpPr>
            <xdr:cNvPr id="2694" name="Check Box 350"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17</xdr:row>
          <xdr:rowOff>133350</xdr:rowOff>
        </xdr:from>
        <xdr:to>
          <xdr:col>19</xdr:col>
          <xdr:colOff>19050</xdr:colOff>
          <xdr:row>18</xdr:row>
          <xdr:rowOff>142875</xdr:rowOff>
        </xdr:to>
        <xdr:sp macro="" textlink="">
          <xdr:nvSpPr>
            <xdr:cNvPr id="2695" name="Check Box 351"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0</xdr:colOff>
          <xdr:row>18</xdr:row>
          <xdr:rowOff>123825</xdr:rowOff>
        </xdr:from>
        <xdr:to>
          <xdr:col>19</xdr:col>
          <xdr:colOff>28575</xdr:colOff>
          <xdr:row>19</xdr:row>
          <xdr:rowOff>142875</xdr:rowOff>
        </xdr:to>
        <xdr:sp macro="" textlink="">
          <xdr:nvSpPr>
            <xdr:cNvPr id="2696" name="Check Box 352"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0</xdr:colOff>
          <xdr:row>19</xdr:row>
          <xdr:rowOff>123825</xdr:rowOff>
        </xdr:from>
        <xdr:to>
          <xdr:col>19</xdr:col>
          <xdr:colOff>28575</xdr:colOff>
          <xdr:row>20</xdr:row>
          <xdr:rowOff>123825</xdr:rowOff>
        </xdr:to>
        <xdr:sp macro="" textlink="">
          <xdr:nvSpPr>
            <xdr:cNvPr id="2697" name="Check Box 352" hidden="1">
              <a:extLst>
                <a:ext uri="{63B3BB69-23CF-44E3-9099-C40C66FF867C}">
                  <a14:compatExt spid="_x0000_s2697"/>
                </a:ext>
                <a:ext uri="{FF2B5EF4-FFF2-40B4-BE49-F238E27FC236}">
                  <a16:creationId xmlns:a16="http://schemas.microsoft.com/office/drawing/2014/main" id="{00000000-0008-0000-0000-0000890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33</xdr:col>
      <xdr:colOff>9525</xdr:colOff>
      <xdr:row>6</xdr:row>
      <xdr:rowOff>119062</xdr:rowOff>
    </xdr:from>
    <xdr:to>
      <xdr:col>46</xdr:col>
      <xdr:colOff>171450</xdr:colOff>
      <xdr:row>7</xdr:row>
      <xdr:rowOff>188119</xdr:rowOff>
    </xdr:to>
    <xdr:sp macro="" textlink="" fLocksText="0">
      <xdr:nvSpPr>
        <xdr:cNvPr id="49" name="AutoShape 104">
          <a:extLst>
            <a:ext uri="{FF2B5EF4-FFF2-40B4-BE49-F238E27FC236}">
              <a16:creationId xmlns:a16="http://schemas.microsoft.com/office/drawing/2014/main" id="{00000000-0008-0000-0000-000031000000}"/>
            </a:ext>
          </a:extLst>
        </xdr:cNvPr>
        <xdr:cNvSpPr>
          <a:spLocks noChangeArrowheads="1"/>
        </xdr:cNvSpPr>
      </xdr:nvSpPr>
      <xdr:spPr bwMode="auto">
        <a:xfrm>
          <a:off x="7522369" y="1238250"/>
          <a:ext cx="25431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SECTOR</a:t>
          </a:r>
        </a:p>
      </xdr:txBody>
    </xdr:sp>
    <xdr:clientData/>
  </xdr:twoCellAnchor>
  <mc:AlternateContent xmlns:mc="http://schemas.openxmlformats.org/markup-compatibility/2006">
    <mc:Choice xmlns:a14="http://schemas.microsoft.com/office/drawing/2010/main" Requires="a14">
      <xdr:twoCellAnchor>
        <xdr:from>
          <xdr:col>33</xdr:col>
          <xdr:colOff>95250</xdr:colOff>
          <xdr:row>19</xdr:row>
          <xdr:rowOff>133350</xdr:rowOff>
        </xdr:from>
        <xdr:to>
          <xdr:col>35</xdr:col>
          <xdr:colOff>0</xdr:colOff>
          <xdr:row>20</xdr:row>
          <xdr:rowOff>152400</xdr:rowOff>
        </xdr:to>
        <xdr:sp macro="" textlink="">
          <xdr:nvSpPr>
            <xdr:cNvPr id="12734" name="Check Box 355" hidden="1">
              <a:extLst>
                <a:ext uri="{63B3BB69-23CF-44E3-9099-C40C66FF867C}">
                  <a14:compatExt spid="_x0000_s12734"/>
                </a:ext>
                <a:ext uri="{FF2B5EF4-FFF2-40B4-BE49-F238E27FC236}">
                  <a16:creationId xmlns:a16="http://schemas.microsoft.com/office/drawing/2014/main" id="{00000000-0008-0000-0000-0000B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95250</xdr:colOff>
          <xdr:row>20</xdr:row>
          <xdr:rowOff>152400</xdr:rowOff>
        </xdr:from>
        <xdr:to>
          <xdr:col>35</xdr:col>
          <xdr:colOff>0</xdr:colOff>
          <xdr:row>21</xdr:row>
          <xdr:rowOff>161925</xdr:rowOff>
        </xdr:to>
        <xdr:sp macro="" textlink="">
          <xdr:nvSpPr>
            <xdr:cNvPr id="12735" name="Check Box 355" hidden="1">
              <a:extLst>
                <a:ext uri="{63B3BB69-23CF-44E3-9099-C40C66FF867C}">
                  <a14:compatExt spid="_x0000_s12735"/>
                </a:ext>
                <a:ext uri="{FF2B5EF4-FFF2-40B4-BE49-F238E27FC236}">
                  <a16:creationId xmlns:a16="http://schemas.microsoft.com/office/drawing/2014/main" id="{00000000-0008-0000-0000-0000B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95250</xdr:colOff>
          <xdr:row>17</xdr:row>
          <xdr:rowOff>9525</xdr:rowOff>
        </xdr:from>
        <xdr:to>
          <xdr:col>35</xdr:col>
          <xdr:colOff>0</xdr:colOff>
          <xdr:row>18</xdr:row>
          <xdr:rowOff>28575</xdr:rowOff>
        </xdr:to>
        <xdr:sp macro="" textlink="">
          <xdr:nvSpPr>
            <xdr:cNvPr id="12736" name="Check Box 355" hidden="1">
              <a:extLst>
                <a:ext uri="{63B3BB69-23CF-44E3-9099-C40C66FF867C}">
                  <a14:compatExt spid="_x0000_s12736"/>
                </a:ext>
                <a:ext uri="{FF2B5EF4-FFF2-40B4-BE49-F238E27FC236}">
                  <a16:creationId xmlns:a16="http://schemas.microsoft.com/office/drawing/2014/main" id="{00000000-0008-0000-0000-0000C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14</xdr:row>
          <xdr:rowOff>142875</xdr:rowOff>
        </xdr:from>
        <xdr:to>
          <xdr:col>34</xdr:col>
          <xdr:colOff>180975</xdr:colOff>
          <xdr:row>15</xdr:row>
          <xdr:rowOff>152400</xdr:rowOff>
        </xdr:to>
        <xdr:sp macro="" textlink="">
          <xdr:nvSpPr>
            <xdr:cNvPr id="12757" name="Check Box 1493" hidden="1">
              <a:extLst>
                <a:ext uri="{63B3BB69-23CF-44E3-9099-C40C66FF867C}">
                  <a14:compatExt spid="_x0000_s12757"/>
                </a:ext>
                <a:ext uri="{FF2B5EF4-FFF2-40B4-BE49-F238E27FC236}">
                  <a16:creationId xmlns:a16="http://schemas.microsoft.com/office/drawing/2014/main" id="{00000000-0008-0000-0000-0000D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14</xdr:row>
          <xdr:rowOff>142875</xdr:rowOff>
        </xdr:from>
        <xdr:to>
          <xdr:col>34</xdr:col>
          <xdr:colOff>180975</xdr:colOff>
          <xdr:row>15</xdr:row>
          <xdr:rowOff>152400</xdr:rowOff>
        </xdr:to>
        <xdr:sp macro="" textlink="">
          <xdr:nvSpPr>
            <xdr:cNvPr id="12758" name="Check Box 1494" hidden="1">
              <a:extLst>
                <a:ext uri="{63B3BB69-23CF-44E3-9099-C40C66FF867C}">
                  <a14:compatExt spid="_x0000_s12758"/>
                </a:ext>
                <a:ext uri="{FF2B5EF4-FFF2-40B4-BE49-F238E27FC236}">
                  <a16:creationId xmlns:a16="http://schemas.microsoft.com/office/drawing/2014/main" id="{00000000-0008-0000-0000-0000D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13</xdr:row>
          <xdr:rowOff>142875</xdr:rowOff>
        </xdr:from>
        <xdr:to>
          <xdr:col>34</xdr:col>
          <xdr:colOff>180975</xdr:colOff>
          <xdr:row>14</xdr:row>
          <xdr:rowOff>152400</xdr:rowOff>
        </xdr:to>
        <xdr:sp macro="" textlink="">
          <xdr:nvSpPr>
            <xdr:cNvPr id="12759" name="Check Box 1495" hidden="1">
              <a:extLst>
                <a:ext uri="{63B3BB69-23CF-44E3-9099-C40C66FF867C}">
                  <a14:compatExt spid="_x0000_s12759"/>
                </a:ext>
                <a:ext uri="{FF2B5EF4-FFF2-40B4-BE49-F238E27FC236}">
                  <a16:creationId xmlns:a16="http://schemas.microsoft.com/office/drawing/2014/main" id="{00000000-0008-0000-0000-0000D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13</xdr:row>
          <xdr:rowOff>142875</xdr:rowOff>
        </xdr:from>
        <xdr:to>
          <xdr:col>34</xdr:col>
          <xdr:colOff>180975</xdr:colOff>
          <xdr:row>14</xdr:row>
          <xdr:rowOff>152400</xdr:rowOff>
        </xdr:to>
        <xdr:sp macro="" textlink="">
          <xdr:nvSpPr>
            <xdr:cNvPr id="12760" name="Check Box 1496" hidden="1">
              <a:extLst>
                <a:ext uri="{63B3BB69-23CF-44E3-9099-C40C66FF867C}">
                  <a14:compatExt spid="_x0000_s12760"/>
                </a:ext>
                <a:ext uri="{FF2B5EF4-FFF2-40B4-BE49-F238E27FC236}">
                  <a16:creationId xmlns:a16="http://schemas.microsoft.com/office/drawing/2014/main" id="{00000000-0008-0000-0000-0000D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editAs="oneCell">
    <xdr:from>
      <xdr:col>33</xdr:col>
      <xdr:colOff>83344</xdr:colOff>
      <xdr:row>8</xdr:row>
      <xdr:rowOff>0</xdr:rowOff>
    </xdr:from>
    <xdr:to>
      <xdr:col>45</xdr:col>
      <xdr:colOff>178593</xdr:colOff>
      <xdr:row>13</xdr:row>
      <xdr:rowOff>119062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7596188" y="1535906"/>
          <a:ext cx="2238374" cy="952500"/>
        </a:xfrm>
        <a:prstGeom prst="rect">
          <a:avLst/>
        </a:prstGeom>
      </xdr:spPr>
    </xdr:pic>
    <xdr:clientData/>
  </xdr:twoCellAnchor>
  <mc:AlternateContent xmlns:mc="http://schemas.openxmlformats.org/markup-compatibility/2006">
    <mc:Choice xmlns:a14="http://schemas.microsoft.com/office/drawing/2010/main" Requires="a14">
      <xdr:twoCellAnchor>
        <xdr:from>
          <xdr:col>33</xdr:col>
          <xdr:colOff>85725</xdr:colOff>
          <xdr:row>8</xdr:row>
          <xdr:rowOff>0</xdr:rowOff>
        </xdr:from>
        <xdr:to>
          <xdr:col>34</xdr:col>
          <xdr:colOff>180975</xdr:colOff>
          <xdr:row>9</xdr:row>
          <xdr:rowOff>19050</xdr:rowOff>
        </xdr:to>
        <xdr:sp macro="" textlink="">
          <xdr:nvSpPr>
            <xdr:cNvPr id="12737" name="Check Box 1473" hidden="1">
              <a:extLst>
                <a:ext uri="{63B3BB69-23CF-44E3-9099-C40C66FF867C}">
                  <a14:compatExt spid="_x0000_s12737"/>
                </a:ext>
                <a:ext uri="{FF2B5EF4-FFF2-40B4-BE49-F238E27FC236}">
                  <a16:creationId xmlns:a16="http://schemas.microsoft.com/office/drawing/2014/main" id="{00000000-0008-0000-0000-0000C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8</xdr:row>
          <xdr:rowOff>152400</xdr:rowOff>
        </xdr:from>
        <xdr:to>
          <xdr:col>34</xdr:col>
          <xdr:colOff>180975</xdr:colOff>
          <xdr:row>10</xdr:row>
          <xdr:rowOff>0</xdr:rowOff>
        </xdr:to>
        <xdr:sp macro="" textlink="">
          <xdr:nvSpPr>
            <xdr:cNvPr id="12738" name="Check Box 1474" hidden="1">
              <a:extLst>
                <a:ext uri="{63B3BB69-23CF-44E3-9099-C40C66FF867C}">
                  <a14:compatExt spid="_x0000_s12738"/>
                </a:ext>
                <a:ext uri="{FF2B5EF4-FFF2-40B4-BE49-F238E27FC236}">
                  <a16:creationId xmlns:a16="http://schemas.microsoft.com/office/drawing/2014/main" id="{00000000-0008-0000-0000-0000C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9</xdr:row>
          <xdr:rowOff>133350</xdr:rowOff>
        </xdr:from>
        <xdr:to>
          <xdr:col>34</xdr:col>
          <xdr:colOff>180975</xdr:colOff>
          <xdr:row>10</xdr:row>
          <xdr:rowOff>152400</xdr:rowOff>
        </xdr:to>
        <xdr:sp macro="" textlink="">
          <xdr:nvSpPr>
            <xdr:cNvPr id="12739" name="Check Box 1475" hidden="1">
              <a:extLst>
                <a:ext uri="{63B3BB69-23CF-44E3-9099-C40C66FF867C}">
                  <a14:compatExt spid="_x0000_s12739"/>
                </a:ext>
                <a:ext uri="{FF2B5EF4-FFF2-40B4-BE49-F238E27FC236}">
                  <a16:creationId xmlns:a16="http://schemas.microsoft.com/office/drawing/2014/main" id="{00000000-0008-0000-0000-0000C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10</xdr:row>
          <xdr:rowOff>114300</xdr:rowOff>
        </xdr:from>
        <xdr:to>
          <xdr:col>34</xdr:col>
          <xdr:colOff>180975</xdr:colOff>
          <xdr:row>11</xdr:row>
          <xdr:rowOff>133350</xdr:rowOff>
        </xdr:to>
        <xdr:sp macro="" textlink="">
          <xdr:nvSpPr>
            <xdr:cNvPr id="12740" name="Check Box 1476" hidden="1">
              <a:extLst>
                <a:ext uri="{63B3BB69-23CF-44E3-9099-C40C66FF867C}">
                  <a14:compatExt spid="_x0000_s12740"/>
                </a:ext>
                <a:ext uri="{FF2B5EF4-FFF2-40B4-BE49-F238E27FC236}">
                  <a16:creationId xmlns:a16="http://schemas.microsoft.com/office/drawing/2014/main" id="{00000000-0008-0000-0000-0000C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11</xdr:row>
          <xdr:rowOff>142875</xdr:rowOff>
        </xdr:from>
        <xdr:to>
          <xdr:col>34</xdr:col>
          <xdr:colOff>180975</xdr:colOff>
          <xdr:row>12</xdr:row>
          <xdr:rowOff>152400</xdr:rowOff>
        </xdr:to>
        <xdr:sp macro="" textlink="">
          <xdr:nvSpPr>
            <xdr:cNvPr id="12744" name="Check Box 1480" hidden="1">
              <a:extLst>
                <a:ext uri="{63B3BB69-23CF-44E3-9099-C40C66FF867C}">
                  <a14:compatExt spid="_x0000_s12744"/>
                </a:ext>
                <a:ext uri="{FF2B5EF4-FFF2-40B4-BE49-F238E27FC236}">
                  <a16:creationId xmlns:a16="http://schemas.microsoft.com/office/drawing/2014/main" id="{00000000-0008-0000-0000-0000C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12</xdr:row>
          <xdr:rowOff>142875</xdr:rowOff>
        </xdr:from>
        <xdr:to>
          <xdr:col>34</xdr:col>
          <xdr:colOff>180975</xdr:colOff>
          <xdr:row>13</xdr:row>
          <xdr:rowOff>152400</xdr:rowOff>
        </xdr:to>
        <xdr:sp macro="" textlink="">
          <xdr:nvSpPr>
            <xdr:cNvPr id="12749" name="Check Box 1485" hidden="1">
              <a:extLst>
                <a:ext uri="{63B3BB69-23CF-44E3-9099-C40C66FF867C}">
                  <a14:compatExt spid="_x0000_s12749"/>
                </a:ext>
                <a:ext uri="{FF2B5EF4-FFF2-40B4-BE49-F238E27FC236}">
                  <a16:creationId xmlns:a16="http://schemas.microsoft.com/office/drawing/2014/main" id="{00000000-0008-0000-0000-0000C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11</xdr:row>
          <xdr:rowOff>114300</xdr:rowOff>
        </xdr:from>
        <xdr:to>
          <xdr:col>34</xdr:col>
          <xdr:colOff>180975</xdr:colOff>
          <xdr:row>12</xdr:row>
          <xdr:rowOff>133350</xdr:rowOff>
        </xdr:to>
        <xdr:sp macro="" textlink="">
          <xdr:nvSpPr>
            <xdr:cNvPr id="12750" name="Check Box 1486" hidden="1">
              <a:extLst>
                <a:ext uri="{63B3BB69-23CF-44E3-9099-C40C66FF867C}">
                  <a14:compatExt spid="_x0000_s12750"/>
                </a:ext>
                <a:ext uri="{FF2B5EF4-FFF2-40B4-BE49-F238E27FC236}">
                  <a16:creationId xmlns:a16="http://schemas.microsoft.com/office/drawing/2014/main" id="{00000000-0008-0000-0000-0000C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12</xdr:row>
          <xdr:rowOff>142875</xdr:rowOff>
        </xdr:from>
        <xdr:to>
          <xdr:col>34</xdr:col>
          <xdr:colOff>180975</xdr:colOff>
          <xdr:row>13</xdr:row>
          <xdr:rowOff>152400</xdr:rowOff>
        </xdr:to>
        <xdr:sp macro="" textlink="">
          <xdr:nvSpPr>
            <xdr:cNvPr id="12751" name="Check Box 1487" hidden="1">
              <a:extLst>
                <a:ext uri="{63B3BB69-23CF-44E3-9099-C40C66FF867C}">
                  <a14:compatExt spid="_x0000_s12751"/>
                </a:ext>
                <a:ext uri="{FF2B5EF4-FFF2-40B4-BE49-F238E27FC236}">
                  <a16:creationId xmlns:a16="http://schemas.microsoft.com/office/drawing/2014/main" id="{00000000-0008-0000-0000-0000C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13</xdr:row>
          <xdr:rowOff>142875</xdr:rowOff>
        </xdr:from>
        <xdr:to>
          <xdr:col>34</xdr:col>
          <xdr:colOff>180975</xdr:colOff>
          <xdr:row>14</xdr:row>
          <xdr:rowOff>152400</xdr:rowOff>
        </xdr:to>
        <xdr:sp macro="" textlink="">
          <xdr:nvSpPr>
            <xdr:cNvPr id="12753" name="Check Box 1489" hidden="1">
              <a:extLst>
                <a:ext uri="{63B3BB69-23CF-44E3-9099-C40C66FF867C}">
                  <a14:compatExt spid="_x0000_s12753"/>
                </a:ext>
                <a:ext uri="{FF2B5EF4-FFF2-40B4-BE49-F238E27FC236}">
                  <a16:creationId xmlns:a16="http://schemas.microsoft.com/office/drawing/2014/main" id="{00000000-0008-0000-0000-0000D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33</xdr:col>
          <xdr:colOff>85725</xdr:colOff>
          <xdr:row>13</xdr:row>
          <xdr:rowOff>142875</xdr:rowOff>
        </xdr:from>
        <xdr:to>
          <xdr:col>34</xdr:col>
          <xdr:colOff>180975</xdr:colOff>
          <xdr:row>14</xdr:row>
          <xdr:rowOff>152400</xdr:rowOff>
        </xdr:to>
        <xdr:sp macro="" textlink="">
          <xdr:nvSpPr>
            <xdr:cNvPr id="12754" name="Check Box 1490" hidden="1">
              <a:extLst>
                <a:ext uri="{63B3BB69-23CF-44E3-9099-C40C66FF867C}">
                  <a14:compatExt spid="_x0000_s12754"/>
                </a:ext>
                <a:ext uri="{FF2B5EF4-FFF2-40B4-BE49-F238E27FC236}">
                  <a16:creationId xmlns:a16="http://schemas.microsoft.com/office/drawing/2014/main" id="{00000000-0008-0000-0000-0000D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7</xdr:row>
      <xdr:rowOff>0</xdr:rowOff>
    </xdr:from>
    <xdr:to>
      <xdr:col>15</xdr:col>
      <xdr:colOff>161925</xdr:colOff>
      <xdr:row>7</xdr:row>
      <xdr:rowOff>200025</xdr:rowOff>
    </xdr:to>
    <xdr:sp macro="" textlink="" fLocksText="0">
      <xdr:nvSpPr>
        <xdr:cNvPr id="3082" name="AutoShape 102">
          <a:extLst>
            <a:ext uri="{FF2B5EF4-FFF2-40B4-BE49-F238E27FC236}">
              <a16:creationId xmlns:a16="http://schemas.microsoft.com/office/drawing/2014/main" id="{00000000-0008-0000-0100-00000A0C0000}"/>
            </a:ext>
          </a:extLst>
        </xdr:cNvPr>
        <xdr:cNvSpPr>
          <a:spLocks noChangeArrowheads="1"/>
        </xdr:cNvSpPr>
      </xdr:nvSpPr>
      <xdr:spPr bwMode="auto">
        <a:xfrm>
          <a:off x="523875" y="1247775"/>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ORGANIZACION DE VENTAS</a:t>
          </a:r>
        </a:p>
      </xdr:txBody>
    </xdr:sp>
    <xdr:clientData/>
  </xdr:twoCellAnchor>
  <xdr:twoCellAnchor>
    <xdr:from>
      <xdr:col>18</xdr:col>
      <xdr:colOff>9525</xdr:colOff>
      <xdr:row>7</xdr:row>
      <xdr:rowOff>0</xdr:rowOff>
    </xdr:from>
    <xdr:to>
      <xdr:col>31</xdr:col>
      <xdr:colOff>171450</xdr:colOff>
      <xdr:row>7</xdr:row>
      <xdr:rowOff>200025</xdr:rowOff>
    </xdr:to>
    <xdr:sp macro="" textlink="" fLocksText="0">
      <xdr:nvSpPr>
        <xdr:cNvPr id="3083" name="AutoShape 103">
          <a:extLst>
            <a:ext uri="{FF2B5EF4-FFF2-40B4-BE49-F238E27FC236}">
              <a16:creationId xmlns:a16="http://schemas.microsoft.com/office/drawing/2014/main" id="{00000000-0008-0000-0100-00000B0C0000}"/>
            </a:ext>
          </a:extLst>
        </xdr:cNvPr>
        <xdr:cNvSpPr>
          <a:spLocks noChangeArrowheads="1"/>
        </xdr:cNvSpPr>
      </xdr:nvSpPr>
      <xdr:spPr bwMode="auto">
        <a:xfrm>
          <a:off x="3533775" y="1247775"/>
          <a:ext cx="238125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CANAL DE DISTRIBUCION</a:t>
          </a:r>
        </a:p>
      </xdr:txBody>
    </xdr:sp>
    <xdr:clientData/>
  </xdr:twoCellAnchor>
  <xdr:twoCellAnchor>
    <xdr:from>
      <xdr:col>34</xdr:col>
      <xdr:colOff>9525</xdr:colOff>
      <xdr:row>7</xdr:row>
      <xdr:rowOff>0</xdr:rowOff>
    </xdr:from>
    <xdr:to>
      <xdr:col>47</xdr:col>
      <xdr:colOff>171450</xdr:colOff>
      <xdr:row>7</xdr:row>
      <xdr:rowOff>200025</xdr:rowOff>
    </xdr:to>
    <xdr:sp macro="" textlink="" fLocksText="0">
      <xdr:nvSpPr>
        <xdr:cNvPr id="3084" name="AutoShape 104">
          <a:extLst>
            <a:ext uri="{FF2B5EF4-FFF2-40B4-BE49-F238E27FC236}">
              <a16:creationId xmlns:a16="http://schemas.microsoft.com/office/drawing/2014/main" id="{00000000-0008-0000-0100-00000C0C0000}"/>
            </a:ext>
          </a:extLst>
        </xdr:cNvPr>
        <xdr:cNvSpPr>
          <a:spLocks noChangeArrowheads="1"/>
        </xdr:cNvSpPr>
      </xdr:nvSpPr>
      <xdr:spPr bwMode="auto">
        <a:xfrm>
          <a:off x="6296025" y="1247775"/>
          <a:ext cx="25050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SECTOR</a:t>
          </a:r>
        </a:p>
      </xdr:txBody>
    </xdr:sp>
    <xdr:clientData/>
  </xdr:twoCellAnchor>
  <xdr:twoCellAnchor>
    <xdr:from>
      <xdr:col>5</xdr:col>
      <xdr:colOff>9525</xdr:colOff>
      <xdr:row>36</xdr:row>
      <xdr:rowOff>57150</xdr:rowOff>
    </xdr:from>
    <xdr:to>
      <xdr:col>15</xdr:col>
      <xdr:colOff>180975</xdr:colOff>
      <xdr:row>37</xdr:row>
      <xdr:rowOff>95250</xdr:rowOff>
    </xdr:to>
    <xdr:sp macro="" textlink="" fLocksText="0">
      <xdr:nvSpPr>
        <xdr:cNvPr id="3085" name="AutoShape 246">
          <a:extLst>
            <a:ext uri="{FF2B5EF4-FFF2-40B4-BE49-F238E27FC236}">
              <a16:creationId xmlns:a16="http://schemas.microsoft.com/office/drawing/2014/main" id="{00000000-0008-0000-0100-00000D0C0000}"/>
            </a:ext>
          </a:extLst>
        </xdr:cNvPr>
        <xdr:cNvSpPr>
          <a:spLocks noChangeArrowheads="1"/>
        </xdr:cNvSpPr>
      </xdr:nvSpPr>
      <xdr:spPr bwMode="auto">
        <a:xfrm>
          <a:off x="1076325" y="7162800"/>
          <a:ext cx="20574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VENDEDORES</a:t>
          </a:r>
        </a:p>
      </xdr:txBody>
    </xdr:sp>
    <xdr:clientData/>
  </xdr:twoCellAnchor>
  <xdr:twoCellAnchor>
    <xdr:from>
      <xdr:col>17</xdr:col>
      <xdr:colOff>9525</xdr:colOff>
      <xdr:row>36</xdr:row>
      <xdr:rowOff>57150</xdr:rowOff>
    </xdr:from>
    <xdr:to>
      <xdr:col>27</xdr:col>
      <xdr:colOff>180975</xdr:colOff>
      <xdr:row>37</xdr:row>
      <xdr:rowOff>95250</xdr:rowOff>
    </xdr:to>
    <xdr:sp macro="" textlink="" fLocksText="0">
      <xdr:nvSpPr>
        <xdr:cNvPr id="3086" name="AutoShape 247">
          <a:extLst>
            <a:ext uri="{FF2B5EF4-FFF2-40B4-BE49-F238E27FC236}">
              <a16:creationId xmlns:a16="http://schemas.microsoft.com/office/drawing/2014/main" id="{00000000-0008-0000-0100-00000E0C0000}"/>
            </a:ext>
          </a:extLst>
        </xdr:cNvPr>
        <xdr:cNvSpPr>
          <a:spLocks noChangeArrowheads="1"/>
        </xdr:cNvSpPr>
      </xdr:nvSpPr>
      <xdr:spPr bwMode="auto">
        <a:xfrm>
          <a:off x="3352800" y="7162800"/>
          <a:ext cx="19050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CLIENTES</a:t>
          </a:r>
        </a:p>
      </xdr:txBody>
    </xdr:sp>
    <xdr:clientData/>
  </xdr:twoCellAnchor>
  <xdr:twoCellAnchor>
    <xdr:from>
      <xdr:col>29</xdr:col>
      <xdr:colOff>9525</xdr:colOff>
      <xdr:row>36</xdr:row>
      <xdr:rowOff>57150</xdr:rowOff>
    </xdr:from>
    <xdr:to>
      <xdr:col>40</xdr:col>
      <xdr:colOff>0</xdr:colOff>
      <xdr:row>37</xdr:row>
      <xdr:rowOff>95250</xdr:rowOff>
    </xdr:to>
    <xdr:sp macro="" textlink="" fLocksText="0">
      <xdr:nvSpPr>
        <xdr:cNvPr id="3087" name="AutoShape 248">
          <a:extLst>
            <a:ext uri="{FF2B5EF4-FFF2-40B4-BE49-F238E27FC236}">
              <a16:creationId xmlns:a16="http://schemas.microsoft.com/office/drawing/2014/main" id="{00000000-0008-0000-0100-00000F0C0000}"/>
            </a:ext>
          </a:extLst>
        </xdr:cNvPr>
        <xdr:cNvSpPr>
          <a:spLocks noChangeArrowheads="1"/>
        </xdr:cNvSpPr>
      </xdr:nvSpPr>
      <xdr:spPr bwMode="auto">
        <a:xfrm>
          <a:off x="5448300" y="7162800"/>
          <a:ext cx="19145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PRECIOS</a:t>
          </a:r>
        </a:p>
      </xdr:txBody>
    </xdr:sp>
    <xdr:clientData/>
  </xdr:twoCellAnchor>
  <xdr:twoCellAnchor>
    <xdr:from>
      <xdr:col>41</xdr:col>
      <xdr:colOff>9525</xdr:colOff>
      <xdr:row>36</xdr:row>
      <xdr:rowOff>57150</xdr:rowOff>
    </xdr:from>
    <xdr:to>
      <xdr:col>48</xdr:col>
      <xdr:colOff>180975</xdr:colOff>
      <xdr:row>37</xdr:row>
      <xdr:rowOff>95250</xdr:rowOff>
    </xdr:to>
    <xdr:sp macro="" textlink="" fLocksText="0">
      <xdr:nvSpPr>
        <xdr:cNvPr id="3088" name="AutoShape 249">
          <a:extLst>
            <a:ext uri="{FF2B5EF4-FFF2-40B4-BE49-F238E27FC236}">
              <a16:creationId xmlns:a16="http://schemas.microsoft.com/office/drawing/2014/main" id="{00000000-0008-0000-0100-0000100C0000}"/>
            </a:ext>
          </a:extLst>
        </xdr:cNvPr>
        <xdr:cNvSpPr>
          <a:spLocks noChangeArrowheads="1"/>
        </xdr:cNvSpPr>
      </xdr:nvSpPr>
      <xdr:spPr bwMode="auto">
        <a:xfrm>
          <a:off x="7553325" y="7162800"/>
          <a:ext cx="16859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F. AUTORIZACION</a:t>
          </a:r>
        </a:p>
      </xdr:txBody>
    </xdr:sp>
    <xdr:clientData/>
  </xdr:twoCellAnchor>
  <xdr:twoCellAnchor>
    <xdr:from>
      <xdr:col>5</xdr:col>
      <xdr:colOff>9525</xdr:colOff>
      <xdr:row>43</xdr:row>
      <xdr:rowOff>57150</xdr:rowOff>
    </xdr:from>
    <xdr:to>
      <xdr:col>15</xdr:col>
      <xdr:colOff>180975</xdr:colOff>
      <xdr:row>44</xdr:row>
      <xdr:rowOff>95250</xdr:rowOff>
    </xdr:to>
    <xdr:sp macro="" textlink="" fLocksText="0">
      <xdr:nvSpPr>
        <xdr:cNvPr id="3089" name="AutoShape 292">
          <a:extLst>
            <a:ext uri="{FF2B5EF4-FFF2-40B4-BE49-F238E27FC236}">
              <a16:creationId xmlns:a16="http://schemas.microsoft.com/office/drawing/2014/main" id="{00000000-0008-0000-0100-0000110C0000}"/>
            </a:ext>
          </a:extLst>
        </xdr:cNvPr>
        <xdr:cNvSpPr>
          <a:spLocks noChangeArrowheads="1"/>
        </xdr:cNvSpPr>
      </xdr:nvSpPr>
      <xdr:spPr bwMode="auto">
        <a:xfrm>
          <a:off x="1076325" y="8629650"/>
          <a:ext cx="20574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ESQUEMA DE CLIENTE</a:t>
          </a:r>
        </a:p>
      </xdr:txBody>
    </xdr:sp>
    <xdr:clientData/>
  </xdr:twoCellAnchor>
  <xdr:twoCellAnchor>
    <xdr:from>
      <xdr:col>17</xdr:col>
      <xdr:colOff>9525</xdr:colOff>
      <xdr:row>43</xdr:row>
      <xdr:rowOff>57150</xdr:rowOff>
    </xdr:from>
    <xdr:to>
      <xdr:col>27</xdr:col>
      <xdr:colOff>180975</xdr:colOff>
      <xdr:row>44</xdr:row>
      <xdr:rowOff>95250</xdr:rowOff>
    </xdr:to>
    <xdr:sp macro="" textlink="" fLocksText="0">
      <xdr:nvSpPr>
        <xdr:cNvPr id="3090" name="AutoShape 293">
          <a:extLst>
            <a:ext uri="{FF2B5EF4-FFF2-40B4-BE49-F238E27FC236}">
              <a16:creationId xmlns:a16="http://schemas.microsoft.com/office/drawing/2014/main" id="{00000000-0008-0000-0100-0000120C0000}"/>
            </a:ext>
          </a:extLst>
        </xdr:cNvPr>
        <xdr:cNvSpPr>
          <a:spLocks noChangeArrowheads="1"/>
        </xdr:cNvSpPr>
      </xdr:nvSpPr>
      <xdr:spPr bwMode="auto">
        <a:xfrm>
          <a:off x="3352800" y="8629650"/>
          <a:ext cx="19050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LISTA DE PRECIOS</a:t>
          </a:r>
        </a:p>
      </xdr:txBody>
    </xdr:sp>
    <xdr:clientData/>
  </xdr:twoCellAnchor>
  <xdr:twoCellAnchor>
    <xdr:from>
      <xdr:col>29</xdr:col>
      <xdr:colOff>9525</xdr:colOff>
      <xdr:row>43</xdr:row>
      <xdr:rowOff>57150</xdr:rowOff>
    </xdr:from>
    <xdr:to>
      <xdr:col>40</xdr:col>
      <xdr:colOff>0</xdr:colOff>
      <xdr:row>44</xdr:row>
      <xdr:rowOff>95250</xdr:rowOff>
    </xdr:to>
    <xdr:sp macro="" textlink="" fLocksText="0">
      <xdr:nvSpPr>
        <xdr:cNvPr id="3091" name="AutoShape 294">
          <a:extLst>
            <a:ext uri="{FF2B5EF4-FFF2-40B4-BE49-F238E27FC236}">
              <a16:creationId xmlns:a16="http://schemas.microsoft.com/office/drawing/2014/main" id="{00000000-0008-0000-0100-0000130C0000}"/>
            </a:ext>
          </a:extLst>
        </xdr:cNvPr>
        <xdr:cNvSpPr>
          <a:spLocks noChangeArrowheads="1"/>
        </xdr:cNvSpPr>
      </xdr:nvSpPr>
      <xdr:spPr bwMode="auto">
        <a:xfrm>
          <a:off x="5448300" y="8629650"/>
          <a:ext cx="19145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CENTRO SUMINISTRADOR</a:t>
          </a:r>
        </a:p>
      </xdr:txBody>
    </xdr:sp>
    <xdr:clientData/>
  </xdr:twoCellAnchor>
  <xdr:twoCellAnchor>
    <xdr:from>
      <xdr:col>41</xdr:col>
      <xdr:colOff>9525</xdr:colOff>
      <xdr:row>43</xdr:row>
      <xdr:rowOff>57150</xdr:rowOff>
    </xdr:from>
    <xdr:to>
      <xdr:col>49</xdr:col>
      <xdr:colOff>2381</xdr:colOff>
      <xdr:row>44</xdr:row>
      <xdr:rowOff>95250</xdr:rowOff>
    </xdr:to>
    <xdr:sp macro="" textlink="" fLocksText="0">
      <xdr:nvSpPr>
        <xdr:cNvPr id="3092" name="AutoShape 295">
          <a:extLst>
            <a:ext uri="{FF2B5EF4-FFF2-40B4-BE49-F238E27FC236}">
              <a16:creationId xmlns:a16="http://schemas.microsoft.com/office/drawing/2014/main" id="{00000000-0008-0000-0100-0000140C0000}"/>
            </a:ext>
          </a:extLst>
        </xdr:cNvPr>
        <xdr:cNvSpPr>
          <a:spLocks noChangeArrowheads="1"/>
        </xdr:cNvSpPr>
      </xdr:nvSpPr>
      <xdr:spPr bwMode="auto">
        <a:xfrm>
          <a:off x="7498556" y="8498681"/>
          <a:ext cx="1671638" cy="204788"/>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F. AUTORIZACION</a:t>
          </a:r>
        </a:p>
      </xdr:txBody>
    </xdr:sp>
    <xdr:clientData/>
  </xdr:twoCellAnchor>
  <xdr:twoCellAnchor>
    <xdr:from>
      <xdr:col>1</xdr:col>
      <xdr:colOff>142876</xdr:colOff>
      <xdr:row>12</xdr:row>
      <xdr:rowOff>69056</xdr:rowOff>
    </xdr:from>
    <xdr:to>
      <xdr:col>15</xdr:col>
      <xdr:colOff>126207</xdr:colOff>
      <xdr:row>13</xdr:row>
      <xdr:rowOff>107156</xdr:rowOff>
    </xdr:to>
    <xdr:sp macro="" textlink="" fLocksText="0">
      <xdr:nvSpPr>
        <xdr:cNvPr id="3093" name="AutoShape 102">
          <a:extLst>
            <a:ext uri="{FF2B5EF4-FFF2-40B4-BE49-F238E27FC236}">
              <a16:creationId xmlns:a16="http://schemas.microsoft.com/office/drawing/2014/main" id="{00000000-0008-0000-0100-0000150C0000}"/>
            </a:ext>
          </a:extLst>
        </xdr:cNvPr>
        <xdr:cNvSpPr>
          <a:spLocks noChangeArrowheads="1"/>
        </xdr:cNvSpPr>
      </xdr:nvSpPr>
      <xdr:spPr bwMode="auto">
        <a:xfrm>
          <a:off x="488157" y="2747962"/>
          <a:ext cx="2566988" cy="204788"/>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DATOS GENERALES</a:t>
          </a:r>
        </a:p>
      </xdr:txBody>
    </xdr:sp>
    <xdr:clientData/>
  </xdr:twoCellAnchor>
  <xdr:twoCellAnchor>
    <xdr:from>
      <xdr:col>2</xdr:col>
      <xdr:colOff>0</xdr:colOff>
      <xdr:row>25</xdr:row>
      <xdr:rowOff>57150</xdr:rowOff>
    </xdr:from>
    <xdr:to>
      <xdr:col>15</xdr:col>
      <xdr:colOff>161925</xdr:colOff>
      <xdr:row>26</xdr:row>
      <xdr:rowOff>95250</xdr:rowOff>
    </xdr:to>
    <xdr:sp macro="" textlink="" fLocksText="0">
      <xdr:nvSpPr>
        <xdr:cNvPr id="3094" name="AutoShape 102">
          <a:extLst>
            <a:ext uri="{FF2B5EF4-FFF2-40B4-BE49-F238E27FC236}">
              <a16:creationId xmlns:a16="http://schemas.microsoft.com/office/drawing/2014/main" id="{00000000-0008-0000-0100-0000160C0000}"/>
            </a:ext>
          </a:extLst>
        </xdr:cNvPr>
        <xdr:cNvSpPr>
          <a:spLocks noChangeArrowheads="1"/>
        </xdr:cNvSpPr>
      </xdr:nvSpPr>
      <xdr:spPr bwMode="auto">
        <a:xfrm>
          <a:off x="523875" y="5181600"/>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CONTACTOS</a:t>
          </a:r>
        </a:p>
      </xdr:txBody>
    </xdr:sp>
    <xdr:clientData/>
  </xdr:twoCellAnchor>
  <xdr:twoCellAnchor>
    <xdr:from>
      <xdr:col>2</xdr:col>
      <xdr:colOff>0</xdr:colOff>
      <xdr:row>33</xdr:row>
      <xdr:rowOff>57150</xdr:rowOff>
    </xdr:from>
    <xdr:to>
      <xdr:col>15</xdr:col>
      <xdr:colOff>161925</xdr:colOff>
      <xdr:row>34</xdr:row>
      <xdr:rowOff>95250</xdr:rowOff>
    </xdr:to>
    <xdr:sp macro="" textlink="" fLocksText="0">
      <xdr:nvSpPr>
        <xdr:cNvPr id="3095" name="AutoShape 102">
          <a:extLst>
            <a:ext uri="{FF2B5EF4-FFF2-40B4-BE49-F238E27FC236}">
              <a16:creationId xmlns:a16="http://schemas.microsoft.com/office/drawing/2014/main" id="{00000000-0008-0000-0100-0000170C0000}"/>
            </a:ext>
          </a:extLst>
        </xdr:cNvPr>
        <xdr:cNvSpPr>
          <a:spLocks noChangeArrowheads="1"/>
        </xdr:cNvSpPr>
      </xdr:nvSpPr>
      <xdr:spPr bwMode="auto">
        <a:xfrm>
          <a:off x="523875" y="6648450"/>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VENTAS</a:t>
          </a:r>
        </a:p>
      </xdr:txBody>
    </xdr:sp>
    <xdr:clientData/>
  </xdr:twoCellAnchor>
  <xdr:twoCellAnchor>
    <xdr:from>
      <xdr:col>2</xdr:col>
      <xdr:colOff>0</xdr:colOff>
      <xdr:row>50</xdr:row>
      <xdr:rowOff>57150</xdr:rowOff>
    </xdr:from>
    <xdr:to>
      <xdr:col>15</xdr:col>
      <xdr:colOff>161925</xdr:colOff>
      <xdr:row>51</xdr:row>
      <xdr:rowOff>95250</xdr:rowOff>
    </xdr:to>
    <xdr:sp macro="" textlink="" fLocksText="0">
      <xdr:nvSpPr>
        <xdr:cNvPr id="3096" name="AutoShape 102">
          <a:extLst>
            <a:ext uri="{FF2B5EF4-FFF2-40B4-BE49-F238E27FC236}">
              <a16:creationId xmlns:a16="http://schemas.microsoft.com/office/drawing/2014/main" id="{00000000-0008-0000-0100-0000180C0000}"/>
            </a:ext>
          </a:extLst>
        </xdr:cNvPr>
        <xdr:cNvSpPr>
          <a:spLocks noChangeArrowheads="1"/>
        </xdr:cNvSpPr>
      </xdr:nvSpPr>
      <xdr:spPr bwMode="auto">
        <a:xfrm>
          <a:off x="523875" y="10096500"/>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FORMA DE PAGO</a:t>
          </a:r>
        </a:p>
      </xdr:txBody>
    </xdr:sp>
    <xdr:clientData/>
  </xdr:twoCellAnchor>
  <xdr:twoCellAnchor>
    <xdr:from>
      <xdr:col>2</xdr:col>
      <xdr:colOff>0</xdr:colOff>
      <xdr:row>0</xdr:row>
      <xdr:rowOff>38100</xdr:rowOff>
    </xdr:from>
    <xdr:to>
      <xdr:col>8</xdr:col>
      <xdr:colOff>85725</xdr:colOff>
      <xdr:row>2</xdr:row>
      <xdr:rowOff>66675</xdr:rowOff>
    </xdr:to>
    <xdr:pic>
      <xdr:nvPicPr>
        <xdr:cNvPr id="18322" name="Picture 2819">
          <a:extLst>
            <a:ext uri="{FF2B5EF4-FFF2-40B4-BE49-F238E27FC236}">
              <a16:creationId xmlns:a16="http://schemas.microsoft.com/office/drawing/2014/main" id="{00000000-0008-0000-0100-0000924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38100"/>
          <a:ext cx="1228725"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2</xdr:col>
          <xdr:colOff>0</xdr:colOff>
          <xdr:row>8</xdr:row>
          <xdr:rowOff>9525</xdr:rowOff>
        </xdr:from>
        <xdr:to>
          <xdr:col>3</xdr:col>
          <xdr:colOff>95250</xdr:colOff>
          <xdr:row>9</xdr:row>
          <xdr:rowOff>28575</xdr:rowOff>
        </xdr:to>
        <xdr:sp macro="" textlink="">
          <xdr:nvSpPr>
            <xdr:cNvPr id="3098" name="Check Box 1"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8</xdr:row>
          <xdr:rowOff>9525</xdr:rowOff>
        </xdr:from>
        <xdr:to>
          <xdr:col>19</xdr:col>
          <xdr:colOff>85725</xdr:colOff>
          <xdr:row>9</xdr:row>
          <xdr:rowOff>28575</xdr:rowOff>
        </xdr:to>
        <xdr:sp macro="" textlink="">
          <xdr:nvSpPr>
            <xdr:cNvPr id="3099" name="Check Box 5"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8</xdr:row>
          <xdr:rowOff>171450</xdr:rowOff>
        </xdr:from>
        <xdr:to>
          <xdr:col>19</xdr:col>
          <xdr:colOff>85725</xdr:colOff>
          <xdr:row>10</xdr:row>
          <xdr:rowOff>28575</xdr:rowOff>
        </xdr:to>
        <xdr:sp macro="" textlink="">
          <xdr:nvSpPr>
            <xdr:cNvPr id="3100" name="Check Box 6"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9</xdr:row>
          <xdr:rowOff>171450</xdr:rowOff>
        </xdr:from>
        <xdr:to>
          <xdr:col>19</xdr:col>
          <xdr:colOff>85725</xdr:colOff>
          <xdr:row>11</xdr:row>
          <xdr:rowOff>9525</xdr:rowOff>
        </xdr:to>
        <xdr:sp macro="" textlink="">
          <xdr:nvSpPr>
            <xdr:cNvPr id="3101" name="Check Box 7"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152400</xdr:colOff>
          <xdr:row>8</xdr:row>
          <xdr:rowOff>9525</xdr:rowOff>
        </xdr:from>
        <xdr:to>
          <xdr:col>35</xdr:col>
          <xdr:colOff>66675</xdr:colOff>
          <xdr:row>9</xdr:row>
          <xdr:rowOff>28575</xdr:rowOff>
        </xdr:to>
        <xdr:sp macro="" textlink="">
          <xdr:nvSpPr>
            <xdr:cNvPr id="3102" name="Check Box 8"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152400</xdr:colOff>
          <xdr:row>9</xdr:row>
          <xdr:rowOff>171450</xdr:rowOff>
        </xdr:from>
        <xdr:to>
          <xdr:col>35</xdr:col>
          <xdr:colOff>66675</xdr:colOff>
          <xdr:row>11</xdr:row>
          <xdr:rowOff>9525</xdr:rowOff>
        </xdr:to>
        <xdr:sp macro="" textlink="">
          <xdr:nvSpPr>
            <xdr:cNvPr id="3104" name="Check Box 13"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152400</xdr:colOff>
          <xdr:row>8</xdr:row>
          <xdr:rowOff>171450</xdr:rowOff>
        </xdr:from>
        <xdr:to>
          <xdr:col>35</xdr:col>
          <xdr:colOff>66675</xdr:colOff>
          <xdr:row>10</xdr:row>
          <xdr:rowOff>28575</xdr:rowOff>
        </xdr:to>
        <xdr:sp macro="" textlink="">
          <xdr:nvSpPr>
            <xdr:cNvPr id="3106" name="Check Box 15"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66675</xdr:rowOff>
        </xdr:from>
        <xdr:to>
          <xdr:col>17</xdr:col>
          <xdr:colOff>66675</xdr:colOff>
          <xdr:row>54</xdr:row>
          <xdr:rowOff>66675</xdr:rowOff>
        </xdr:to>
        <xdr:sp macro="" textlink="">
          <xdr:nvSpPr>
            <xdr:cNvPr id="3107" name="Check Box 17"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54</xdr:row>
          <xdr:rowOff>66675</xdr:rowOff>
        </xdr:from>
        <xdr:to>
          <xdr:col>21</xdr:col>
          <xdr:colOff>85725</xdr:colOff>
          <xdr:row>54</xdr:row>
          <xdr:rowOff>66675</xdr:rowOff>
        </xdr:to>
        <xdr:sp macro="" textlink="">
          <xdr:nvSpPr>
            <xdr:cNvPr id="3108" name="Check Box 20"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152400</xdr:colOff>
          <xdr:row>11</xdr:row>
          <xdr:rowOff>9525</xdr:rowOff>
        </xdr:from>
        <xdr:to>
          <xdr:col>35</xdr:col>
          <xdr:colOff>66675</xdr:colOff>
          <xdr:row>12</xdr:row>
          <xdr:rowOff>28575</xdr:rowOff>
        </xdr:to>
        <xdr:sp macro="" textlink="">
          <xdr:nvSpPr>
            <xdr:cNvPr id="3109" name="Check Box 12"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xdr:col>
      <xdr:colOff>0</xdr:colOff>
      <xdr:row>25</xdr:row>
      <xdr:rowOff>57150</xdr:rowOff>
    </xdr:from>
    <xdr:to>
      <xdr:col>15</xdr:col>
      <xdr:colOff>161925</xdr:colOff>
      <xdr:row>26</xdr:row>
      <xdr:rowOff>95250</xdr:rowOff>
    </xdr:to>
    <xdr:sp macro="" textlink="" fLocksText="0">
      <xdr:nvSpPr>
        <xdr:cNvPr id="3110" name="AutoShape 102">
          <a:extLst>
            <a:ext uri="{FF2B5EF4-FFF2-40B4-BE49-F238E27FC236}">
              <a16:creationId xmlns:a16="http://schemas.microsoft.com/office/drawing/2014/main" id="{00000000-0008-0000-0100-0000260C0000}"/>
            </a:ext>
          </a:extLst>
        </xdr:cNvPr>
        <xdr:cNvSpPr>
          <a:spLocks noChangeArrowheads="1"/>
        </xdr:cNvSpPr>
      </xdr:nvSpPr>
      <xdr:spPr bwMode="auto">
        <a:xfrm>
          <a:off x="523875" y="5181600"/>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CONTACTOS</a:t>
          </a:r>
        </a:p>
      </xdr:txBody>
    </xdr:sp>
    <xdr:clientData/>
  </xdr:twoCellAnchor>
  <xdr:twoCellAnchor>
    <xdr:from>
      <xdr:col>18</xdr:col>
      <xdr:colOff>9525</xdr:colOff>
      <xdr:row>7</xdr:row>
      <xdr:rowOff>0</xdr:rowOff>
    </xdr:from>
    <xdr:to>
      <xdr:col>31</xdr:col>
      <xdr:colOff>171450</xdr:colOff>
      <xdr:row>7</xdr:row>
      <xdr:rowOff>200025</xdr:rowOff>
    </xdr:to>
    <xdr:sp macro="" textlink="" fLocksText="0">
      <xdr:nvSpPr>
        <xdr:cNvPr id="3111" name="AutoShape 103">
          <a:extLst>
            <a:ext uri="{FF2B5EF4-FFF2-40B4-BE49-F238E27FC236}">
              <a16:creationId xmlns:a16="http://schemas.microsoft.com/office/drawing/2014/main" id="{00000000-0008-0000-0100-0000270C0000}"/>
            </a:ext>
          </a:extLst>
        </xdr:cNvPr>
        <xdr:cNvSpPr>
          <a:spLocks noChangeArrowheads="1"/>
        </xdr:cNvSpPr>
      </xdr:nvSpPr>
      <xdr:spPr bwMode="auto">
        <a:xfrm>
          <a:off x="3533775" y="1247775"/>
          <a:ext cx="238125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CANAL DE DISTRIBUCION</a:t>
          </a:r>
        </a:p>
      </xdr:txBody>
    </xdr:sp>
    <xdr:clientData/>
  </xdr:twoCellAnchor>
  <mc:AlternateContent xmlns:mc="http://schemas.openxmlformats.org/markup-compatibility/2006">
    <mc:Choice xmlns:a14="http://schemas.microsoft.com/office/drawing/2010/main" Requires="a14">
      <xdr:twoCellAnchor>
        <xdr:from>
          <xdr:col>17</xdr:col>
          <xdr:colOff>171450</xdr:colOff>
          <xdr:row>8</xdr:row>
          <xdr:rowOff>9525</xdr:rowOff>
        </xdr:from>
        <xdr:to>
          <xdr:col>19</xdr:col>
          <xdr:colOff>95250</xdr:colOff>
          <xdr:row>9</xdr:row>
          <xdr:rowOff>9525</xdr:rowOff>
        </xdr:to>
        <xdr:sp macro="" textlink="">
          <xdr:nvSpPr>
            <xdr:cNvPr id="3112" name="Check Box 35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8</xdr:row>
          <xdr:rowOff>171450</xdr:rowOff>
        </xdr:from>
        <xdr:to>
          <xdr:col>19</xdr:col>
          <xdr:colOff>114300</xdr:colOff>
          <xdr:row>10</xdr:row>
          <xdr:rowOff>28575</xdr:rowOff>
        </xdr:to>
        <xdr:sp macro="" textlink="">
          <xdr:nvSpPr>
            <xdr:cNvPr id="3113" name="Check Box 35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9</xdr:row>
          <xdr:rowOff>171450</xdr:rowOff>
        </xdr:from>
        <xdr:to>
          <xdr:col>19</xdr:col>
          <xdr:colOff>114300</xdr:colOff>
          <xdr:row>11</xdr:row>
          <xdr:rowOff>9525</xdr:rowOff>
        </xdr:to>
        <xdr:sp macro="" textlink="">
          <xdr:nvSpPr>
            <xdr:cNvPr id="3114" name="Check Box 35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xdr:col>
      <xdr:colOff>0</xdr:colOff>
      <xdr:row>7</xdr:row>
      <xdr:rowOff>0</xdr:rowOff>
    </xdr:from>
    <xdr:to>
      <xdr:col>15</xdr:col>
      <xdr:colOff>161925</xdr:colOff>
      <xdr:row>7</xdr:row>
      <xdr:rowOff>200025</xdr:rowOff>
    </xdr:to>
    <xdr:sp macro="" textlink="" fLocksText="0">
      <xdr:nvSpPr>
        <xdr:cNvPr id="35" name="AutoShape 102">
          <a:extLst>
            <a:ext uri="{FF2B5EF4-FFF2-40B4-BE49-F238E27FC236}">
              <a16:creationId xmlns:a16="http://schemas.microsoft.com/office/drawing/2014/main" id="{00000000-0008-0000-0100-000023000000}"/>
            </a:ext>
          </a:extLst>
        </xdr:cNvPr>
        <xdr:cNvSpPr>
          <a:spLocks noChangeArrowheads="1"/>
        </xdr:cNvSpPr>
      </xdr:nvSpPr>
      <xdr:spPr bwMode="auto">
        <a:xfrm>
          <a:off x="523875" y="1247775"/>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ORGANIZACION DE VENTAS</a:t>
          </a:r>
        </a:p>
      </xdr:txBody>
    </xdr:sp>
    <xdr:clientData/>
  </xdr:twoCellAnchor>
  <xdr:twoCellAnchor>
    <xdr:from>
      <xdr:col>18</xdr:col>
      <xdr:colOff>9525</xdr:colOff>
      <xdr:row>7</xdr:row>
      <xdr:rowOff>0</xdr:rowOff>
    </xdr:from>
    <xdr:to>
      <xdr:col>31</xdr:col>
      <xdr:colOff>171450</xdr:colOff>
      <xdr:row>7</xdr:row>
      <xdr:rowOff>200025</xdr:rowOff>
    </xdr:to>
    <xdr:sp macro="" textlink="" fLocksText="0">
      <xdr:nvSpPr>
        <xdr:cNvPr id="36" name="AutoShape 103">
          <a:extLst>
            <a:ext uri="{FF2B5EF4-FFF2-40B4-BE49-F238E27FC236}">
              <a16:creationId xmlns:a16="http://schemas.microsoft.com/office/drawing/2014/main" id="{00000000-0008-0000-0100-000024000000}"/>
            </a:ext>
          </a:extLst>
        </xdr:cNvPr>
        <xdr:cNvSpPr>
          <a:spLocks noChangeArrowheads="1"/>
        </xdr:cNvSpPr>
      </xdr:nvSpPr>
      <xdr:spPr bwMode="auto">
        <a:xfrm>
          <a:off x="3533775" y="1247775"/>
          <a:ext cx="238125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CANAL DE DISTRIBUCION</a:t>
          </a:r>
        </a:p>
      </xdr:txBody>
    </xdr:sp>
    <xdr:clientData/>
  </xdr:twoCellAnchor>
  <xdr:twoCellAnchor>
    <xdr:from>
      <xdr:col>34</xdr:col>
      <xdr:colOff>9525</xdr:colOff>
      <xdr:row>7</xdr:row>
      <xdr:rowOff>0</xdr:rowOff>
    </xdr:from>
    <xdr:to>
      <xdr:col>47</xdr:col>
      <xdr:colOff>171450</xdr:colOff>
      <xdr:row>7</xdr:row>
      <xdr:rowOff>200025</xdr:rowOff>
    </xdr:to>
    <xdr:sp macro="" textlink="" fLocksText="0">
      <xdr:nvSpPr>
        <xdr:cNvPr id="37" name="AutoShape 104">
          <a:extLst>
            <a:ext uri="{FF2B5EF4-FFF2-40B4-BE49-F238E27FC236}">
              <a16:creationId xmlns:a16="http://schemas.microsoft.com/office/drawing/2014/main" id="{00000000-0008-0000-0100-000025000000}"/>
            </a:ext>
          </a:extLst>
        </xdr:cNvPr>
        <xdr:cNvSpPr>
          <a:spLocks noChangeArrowheads="1"/>
        </xdr:cNvSpPr>
      </xdr:nvSpPr>
      <xdr:spPr bwMode="auto">
        <a:xfrm>
          <a:off x="6296025" y="1247775"/>
          <a:ext cx="25050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SECTOR</a:t>
          </a:r>
        </a:p>
      </xdr:txBody>
    </xdr:sp>
    <xdr:clientData/>
  </xdr:twoCellAnchor>
  <xdr:twoCellAnchor>
    <xdr:from>
      <xdr:col>5</xdr:col>
      <xdr:colOff>9525</xdr:colOff>
      <xdr:row>36</xdr:row>
      <xdr:rowOff>57150</xdr:rowOff>
    </xdr:from>
    <xdr:to>
      <xdr:col>15</xdr:col>
      <xdr:colOff>180975</xdr:colOff>
      <xdr:row>37</xdr:row>
      <xdr:rowOff>95250</xdr:rowOff>
    </xdr:to>
    <xdr:sp macro="" textlink="" fLocksText="0">
      <xdr:nvSpPr>
        <xdr:cNvPr id="38" name="AutoShape 246">
          <a:extLst>
            <a:ext uri="{FF2B5EF4-FFF2-40B4-BE49-F238E27FC236}">
              <a16:creationId xmlns:a16="http://schemas.microsoft.com/office/drawing/2014/main" id="{00000000-0008-0000-0100-000026000000}"/>
            </a:ext>
          </a:extLst>
        </xdr:cNvPr>
        <xdr:cNvSpPr>
          <a:spLocks noChangeArrowheads="1"/>
        </xdr:cNvSpPr>
      </xdr:nvSpPr>
      <xdr:spPr bwMode="auto">
        <a:xfrm>
          <a:off x="1076325" y="7162800"/>
          <a:ext cx="20574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VENDEDORES</a:t>
          </a:r>
        </a:p>
      </xdr:txBody>
    </xdr:sp>
    <xdr:clientData/>
  </xdr:twoCellAnchor>
  <xdr:twoCellAnchor>
    <xdr:from>
      <xdr:col>17</xdr:col>
      <xdr:colOff>9525</xdr:colOff>
      <xdr:row>36</xdr:row>
      <xdr:rowOff>57150</xdr:rowOff>
    </xdr:from>
    <xdr:to>
      <xdr:col>27</xdr:col>
      <xdr:colOff>180975</xdr:colOff>
      <xdr:row>37</xdr:row>
      <xdr:rowOff>95250</xdr:rowOff>
    </xdr:to>
    <xdr:sp macro="" textlink="" fLocksText="0">
      <xdr:nvSpPr>
        <xdr:cNvPr id="39" name="AutoShape 247">
          <a:extLst>
            <a:ext uri="{FF2B5EF4-FFF2-40B4-BE49-F238E27FC236}">
              <a16:creationId xmlns:a16="http://schemas.microsoft.com/office/drawing/2014/main" id="{00000000-0008-0000-0100-000027000000}"/>
            </a:ext>
          </a:extLst>
        </xdr:cNvPr>
        <xdr:cNvSpPr>
          <a:spLocks noChangeArrowheads="1"/>
        </xdr:cNvSpPr>
      </xdr:nvSpPr>
      <xdr:spPr bwMode="auto">
        <a:xfrm>
          <a:off x="3352800" y="7162800"/>
          <a:ext cx="19050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CLIENTES</a:t>
          </a:r>
        </a:p>
      </xdr:txBody>
    </xdr:sp>
    <xdr:clientData/>
  </xdr:twoCellAnchor>
  <xdr:twoCellAnchor>
    <xdr:from>
      <xdr:col>29</xdr:col>
      <xdr:colOff>9525</xdr:colOff>
      <xdr:row>36</xdr:row>
      <xdr:rowOff>57150</xdr:rowOff>
    </xdr:from>
    <xdr:to>
      <xdr:col>40</xdr:col>
      <xdr:colOff>0</xdr:colOff>
      <xdr:row>37</xdr:row>
      <xdr:rowOff>95250</xdr:rowOff>
    </xdr:to>
    <xdr:sp macro="" textlink="" fLocksText="0">
      <xdr:nvSpPr>
        <xdr:cNvPr id="40" name="AutoShape 248">
          <a:extLst>
            <a:ext uri="{FF2B5EF4-FFF2-40B4-BE49-F238E27FC236}">
              <a16:creationId xmlns:a16="http://schemas.microsoft.com/office/drawing/2014/main" id="{00000000-0008-0000-0100-000028000000}"/>
            </a:ext>
          </a:extLst>
        </xdr:cNvPr>
        <xdr:cNvSpPr>
          <a:spLocks noChangeArrowheads="1"/>
        </xdr:cNvSpPr>
      </xdr:nvSpPr>
      <xdr:spPr bwMode="auto">
        <a:xfrm>
          <a:off x="5448300" y="7162800"/>
          <a:ext cx="19145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PRECIOS</a:t>
          </a:r>
        </a:p>
      </xdr:txBody>
    </xdr:sp>
    <xdr:clientData/>
  </xdr:twoCellAnchor>
  <xdr:twoCellAnchor>
    <xdr:from>
      <xdr:col>41</xdr:col>
      <xdr:colOff>9525</xdr:colOff>
      <xdr:row>36</xdr:row>
      <xdr:rowOff>57150</xdr:rowOff>
    </xdr:from>
    <xdr:to>
      <xdr:col>49</xdr:col>
      <xdr:colOff>2381</xdr:colOff>
      <xdr:row>37</xdr:row>
      <xdr:rowOff>95250</xdr:rowOff>
    </xdr:to>
    <xdr:sp macro="" textlink="" fLocksText="0">
      <xdr:nvSpPr>
        <xdr:cNvPr id="41" name="AutoShape 249">
          <a:extLst>
            <a:ext uri="{FF2B5EF4-FFF2-40B4-BE49-F238E27FC236}">
              <a16:creationId xmlns:a16="http://schemas.microsoft.com/office/drawing/2014/main" id="{00000000-0008-0000-0100-000029000000}"/>
            </a:ext>
          </a:extLst>
        </xdr:cNvPr>
        <xdr:cNvSpPr>
          <a:spLocks noChangeArrowheads="1"/>
        </xdr:cNvSpPr>
      </xdr:nvSpPr>
      <xdr:spPr bwMode="auto">
        <a:xfrm>
          <a:off x="7498556" y="7022306"/>
          <a:ext cx="1671638" cy="204788"/>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VENDEDOR</a:t>
          </a:r>
        </a:p>
      </xdr:txBody>
    </xdr:sp>
    <xdr:clientData/>
  </xdr:twoCellAnchor>
  <xdr:twoCellAnchor>
    <xdr:from>
      <xdr:col>5</xdr:col>
      <xdr:colOff>9525</xdr:colOff>
      <xdr:row>43</xdr:row>
      <xdr:rowOff>57150</xdr:rowOff>
    </xdr:from>
    <xdr:to>
      <xdr:col>15</xdr:col>
      <xdr:colOff>180975</xdr:colOff>
      <xdr:row>44</xdr:row>
      <xdr:rowOff>95250</xdr:rowOff>
    </xdr:to>
    <xdr:sp macro="" textlink="" fLocksText="0">
      <xdr:nvSpPr>
        <xdr:cNvPr id="42" name="AutoShape 292">
          <a:extLst>
            <a:ext uri="{FF2B5EF4-FFF2-40B4-BE49-F238E27FC236}">
              <a16:creationId xmlns:a16="http://schemas.microsoft.com/office/drawing/2014/main" id="{00000000-0008-0000-0100-00002A000000}"/>
            </a:ext>
          </a:extLst>
        </xdr:cNvPr>
        <xdr:cNvSpPr>
          <a:spLocks noChangeArrowheads="1"/>
        </xdr:cNvSpPr>
      </xdr:nvSpPr>
      <xdr:spPr bwMode="auto">
        <a:xfrm>
          <a:off x="1076325" y="8629650"/>
          <a:ext cx="20574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ESQUEMA DE CLIENTE</a:t>
          </a:r>
        </a:p>
      </xdr:txBody>
    </xdr:sp>
    <xdr:clientData/>
  </xdr:twoCellAnchor>
  <xdr:twoCellAnchor>
    <xdr:from>
      <xdr:col>17</xdr:col>
      <xdr:colOff>9525</xdr:colOff>
      <xdr:row>43</xdr:row>
      <xdr:rowOff>57150</xdr:rowOff>
    </xdr:from>
    <xdr:to>
      <xdr:col>27</xdr:col>
      <xdr:colOff>180975</xdr:colOff>
      <xdr:row>44</xdr:row>
      <xdr:rowOff>95250</xdr:rowOff>
    </xdr:to>
    <xdr:sp macro="" textlink="" fLocksText="0">
      <xdr:nvSpPr>
        <xdr:cNvPr id="43" name="AutoShape 293">
          <a:extLst>
            <a:ext uri="{FF2B5EF4-FFF2-40B4-BE49-F238E27FC236}">
              <a16:creationId xmlns:a16="http://schemas.microsoft.com/office/drawing/2014/main" id="{00000000-0008-0000-0100-00002B000000}"/>
            </a:ext>
          </a:extLst>
        </xdr:cNvPr>
        <xdr:cNvSpPr>
          <a:spLocks noChangeArrowheads="1"/>
        </xdr:cNvSpPr>
      </xdr:nvSpPr>
      <xdr:spPr bwMode="auto">
        <a:xfrm>
          <a:off x="3352800" y="8629650"/>
          <a:ext cx="19050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LISTA DE PRECIOS</a:t>
          </a:r>
        </a:p>
      </xdr:txBody>
    </xdr:sp>
    <xdr:clientData/>
  </xdr:twoCellAnchor>
  <xdr:twoCellAnchor>
    <xdr:from>
      <xdr:col>29</xdr:col>
      <xdr:colOff>9525</xdr:colOff>
      <xdr:row>43</xdr:row>
      <xdr:rowOff>57150</xdr:rowOff>
    </xdr:from>
    <xdr:to>
      <xdr:col>40</xdr:col>
      <xdr:colOff>0</xdr:colOff>
      <xdr:row>44</xdr:row>
      <xdr:rowOff>95250</xdr:rowOff>
    </xdr:to>
    <xdr:sp macro="" textlink="" fLocksText="0">
      <xdr:nvSpPr>
        <xdr:cNvPr id="44" name="AutoShape 294">
          <a:extLst>
            <a:ext uri="{FF2B5EF4-FFF2-40B4-BE49-F238E27FC236}">
              <a16:creationId xmlns:a16="http://schemas.microsoft.com/office/drawing/2014/main" id="{00000000-0008-0000-0100-00002C000000}"/>
            </a:ext>
          </a:extLst>
        </xdr:cNvPr>
        <xdr:cNvSpPr>
          <a:spLocks noChangeArrowheads="1"/>
        </xdr:cNvSpPr>
      </xdr:nvSpPr>
      <xdr:spPr bwMode="auto">
        <a:xfrm>
          <a:off x="5448300" y="8629650"/>
          <a:ext cx="19145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CENTRO SUMINISTRADOR</a:t>
          </a:r>
        </a:p>
      </xdr:txBody>
    </xdr:sp>
    <xdr:clientData/>
  </xdr:twoCellAnchor>
  <xdr:twoCellAnchor>
    <xdr:from>
      <xdr:col>2</xdr:col>
      <xdr:colOff>0</xdr:colOff>
      <xdr:row>12</xdr:row>
      <xdr:rowOff>57150</xdr:rowOff>
    </xdr:from>
    <xdr:to>
      <xdr:col>15</xdr:col>
      <xdr:colOff>161925</xdr:colOff>
      <xdr:row>13</xdr:row>
      <xdr:rowOff>95250</xdr:rowOff>
    </xdr:to>
    <xdr:sp macro="" textlink="" fLocksText="0">
      <xdr:nvSpPr>
        <xdr:cNvPr id="46" name="AutoShape 102">
          <a:extLst>
            <a:ext uri="{FF2B5EF4-FFF2-40B4-BE49-F238E27FC236}">
              <a16:creationId xmlns:a16="http://schemas.microsoft.com/office/drawing/2014/main" id="{00000000-0008-0000-0100-00002E000000}"/>
            </a:ext>
          </a:extLst>
        </xdr:cNvPr>
        <xdr:cNvSpPr>
          <a:spLocks noChangeArrowheads="1"/>
        </xdr:cNvSpPr>
      </xdr:nvSpPr>
      <xdr:spPr bwMode="auto">
        <a:xfrm>
          <a:off x="523875" y="2724150"/>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DATOS GENERALES</a:t>
          </a:r>
        </a:p>
      </xdr:txBody>
    </xdr:sp>
    <xdr:clientData/>
  </xdr:twoCellAnchor>
  <xdr:twoCellAnchor>
    <xdr:from>
      <xdr:col>2</xdr:col>
      <xdr:colOff>0</xdr:colOff>
      <xdr:row>25</xdr:row>
      <xdr:rowOff>57150</xdr:rowOff>
    </xdr:from>
    <xdr:to>
      <xdr:col>15</xdr:col>
      <xdr:colOff>161925</xdr:colOff>
      <xdr:row>26</xdr:row>
      <xdr:rowOff>95250</xdr:rowOff>
    </xdr:to>
    <xdr:sp macro="" textlink="" fLocksText="0">
      <xdr:nvSpPr>
        <xdr:cNvPr id="47" name="AutoShape 102">
          <a:extLst>
            <a:ext uri="{FF2B5EF4-FFF2-40B4-BE49-F238E27FC236}">
              <a16:creationId xmlns:a16="http://schemas.microsoft.com/office/drawing/2014/main" id="{00000000-0008-0000-0100-00002F000000}"/>
            </a:ext>
          </a:extLst>
        </xdr:cNvPr>
        <xdr:cNvSpPr>
          <a:spLocks noChangeArrowheads="1"/>
        </xdr:cNvSpPr>
      </xdr:nvSpPr>
      <xdr:spPr bwMode="auto">
        <a:xfrm>
          <a:off x="523875" y="5181600"/>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CONTACTOS</a:t>
          </a:r>
        </a:p>
      </xdr:txBody>
    </xdr:sp>
    <xdr:clientData/>
  </xdr:twoCellAnchor>
  <xdr:twoCellAnchor>
    <xdr:from>
      <xdr:col>2</xdr:col>
      <xdr:colOff>0</xdr:colOff>
      <xdr:row>33</xdr:row>
      <xdr:rowOff>57150</xdr:rowOff>
    </xdr:from>
    <xdr:to>
      <xdr:col>15</xdr:col>
      <xdr:colOff>161925</xdr:colOff>
      <xdr:row>34</xdr:row>
      <xdr:rowOff>95250</xdr:rowOff>
    </xdr:to>
    <xdr:sp macro="" textlink="" fLocksText="0">
      <xdr:nvSpPr>
        <xdr:cNvPr id="48" name="AutoShape 102">
          <a:extLst>
            <a:ext uri="{FF2B5EF4-FFF2-40B4-BE49-F238E27FC236}">
              <a16:creationId xmlns:a16="http://schemas.microsoft.com/office/drawing/2014/main" id="{00000000-0008-0000-0100-000030000000}"/>
            </a:ext>
          </a:extLst>
        </xdr:cNvPr>
        <xdr:cNvSpPr>
          <a:spLocks noChangeArrowheads="1"/>
        </xdr:cNvSpPr>
      </xdr:nvSpPr>
      <xdr:spPr bwMode="auto">
        <a:xfrm>
          <a:off x="523875" y="6648450"/>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VENTAS</a:t>
          </a:r>
        </a:p>
      </xdr:txBody>
    </xdr:sp>
    <xdr:clientData/>
  </xdr:twoCellAnchor>
  <xdr:twoCellAnchor>
    <xdr:from>
      <xdr:col>2</xdr:col>
      <xdr:colOff>0</xdr:colOff>
      <xdr:row>50</xdr:row>
      <xdr:rowOff>57150</xdr:rowOff>
    </xdr:from>
    <xdr:to>
      <xdr:col>15</xdr:col>
      <xdr:colOff>161925</xdr:colOff>
      <xdr:row>51</xdr:row>
      <xdr:rowOff>95250</xdr:rowOff>
    </xdr:to>
    <xdr:sp macro="" textlink="" fLocksText="0">
      <xdr:nvSpPr>
        <xdr:cNvPr id="49" name="AutoShape 102">
          <a:extLst>
            <a:ext uri="{FF2B5EF4-FFF2-40B4-BE49-F238E27FC236}">
              <a16:creationId xmlns:a16="http://schemas.microsoft.com/office/drawing/2014/main" id="{00000000-0008-0000-0100-000031000000}"/>
            </a:ext>
          </a:extLst>
        </xdr:cNvPr>
        <xdr:cNvSpPr>
          <a:spLocks noChangeArrowheads="1"/>
        </xdr:cNvSpPr>
      </xdr:nvSpPr>
      <xdr:spPr bwMode="auto">
        <a:xfrm>
          <a:off x="523875" y="10096500"/>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FORMA DE PAGO</a:t>
          </a:r>
        </a:p>
      </xdr:txBody>
    </xdr:sp>
    <xdr:clientData/>
  </xdr:twoCellAnchor>
  <xdr:twoCellAnchor>
    <xdr:from>
      <xdr:col>2</xdr:col>
      <xdr:colOff>0</xdr:colOff>
      <xdr:row>0</xdr:row>
      <xdr:rowOff>38100</xdr:rowOff>
    </xdr:from>
    <xdr:to>
      <xdr:col>8</xdr:col>
      <xdr:colOff>85725</xdr:colOff>
      <xdr:row>2</xdr:row>
      <xdr:rowOff>66675</xdr:rowOff>
    </xdr:to>
    <xdr:pic>
      <xdr:nvPicPr>
        <xdr:cNvPr id="18339" name="Picture 2819">
          <a:extLst>
            <a:ext uri="{FF2B5EF4-FFF2-40B4-BE49-F238E27FC236}">
              <a16:creationId xmlns:a16="http://schemas.microsoft.com/office/drawing/2014/main" id="{00000000-0008-0000-0100-0000A34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38100"/>
          <a:ext cx="1228725"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2</xdr:col>
          <xdr:colOff>0</xdr:colOff>
          <xdr:row>8</xdr:row>
          <xdr:rowOff>9525</xdr:rowOff>
        </xdr:from>
        <xdr:to>
          <xdr:col>3</xdr:col>
          <xdr:colOff>95250</xdr:colOff>
          <xdr:row>9</xdr:row>
          <xdr:rowOff>28575</xdr:rowOff>
        </xdr:to>
        <xdr:sp macro="" textlink="">
          <xdr:nvSpPr>
            <xdr:cNvPr id="3644" name="Check Box 1" hidden="1">
              <a:extLst>
                <a:ext uri="{63B3BB69-23CF-44E3-9099-C40C66FF867C}">
                  <a14:compatExt spid="_x0000_s3644"/>
                </a:ext>
                <a:ext uri="{FF2B5EF4-FFF2-40B4-BE49-F238E27FC236}">
                  <a16:creationId xmlns:a16="http://schemas.microsoft.com/office/drawing/2014/main" id="{00000000-0008-0000-0100-00003C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8</xdr:row>
          <xdr:rowOff>9525</xdr:rowOff>
        </xdr:from>
        <xdr:to>
          <xdr:col>19</xdr:col>
          <xdr:colOff>85725</xdr:colOff>
          <xdr:row>9</xdr:row>
          <xdr:rowOff>28575</xdr:rowOff>
        </xdr:to>
        <xdr:sp macro="" textlink="">
          <xdr:nvSpPr>
            <xdr:cNvPr id="3645" name="Check Box 5" hidden="1">
              <a:extLst>
                <a:ext uri="{63B3BB69-23CF-44E3-9099-C40C66FF867C}">
                  <a14:compatExt spid="_x0000_s3645"/>
                </a:ext>
                <a:ext uri="{FF2B5EF4-FFF2-40B4-BE49-F238E27FC236}">
                  <a16:creationId xmlns:a16="http://schemas.microsoft.com/office/drawing/2014/main" id="{00000000-0008-0000-0100-00003D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8</xdr:row>
          <xdr:rowOff>171450</xdr:rowOff>
        </xdr:from>
        <xdr:to>
          <xdr:col>19</xdr:col>
          <xdr:colOff>85725</xdr:colOff>
          <xdr:row>10</xdr:row>
          <xdr:rowOff>28575</xdr:rowOff>
        </xdr:to>
        <xdr:sp macro="" textlink="">
          <xdr:nvSpPr>
            <xdr:cNvPr id="3646" name="Check Box 6" hidden="1">
              <a:extLst>
                <a:ext uri="{63B3BB69-23CF-44E3-9099-C40C66FF867C}">
                  <a14:compatExt spid="_x0000_s3646"/>
                </a:ext>
                <a:ext uri="{FF2B5EF4-FFF2-40B4-BE49-F238E27FC236}">
                  <a16:creationId xmlns:a16="http://schemas.microsoft.com/office/drawing/2014/main" id="{00000000-0008-0000-0100-00003E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9</xdr:row>
          <xdr:rowOff>171450</xdr:rowOff>
        </xdr:from>
        <xdr:to>
          <xdr:col>19</xdr:col>
          <xdr:colOff>85725</xdr:colOff>
          <xdr:row>11</xdr:row>
          <xdr:rowOff>9525</xdr:rowOff>
        </xdr:to>
        <xdr:sp macro="" textlink="">
          <xdr:nvSpPr>
            <xdr:cNvPr id="3647" name="Check Box 7" hidden="1">
              <a:extLst>
                <a:ext uri="{63B3BB69-23CF-44E3-9099-C40C66FF867C}">
                  <a14:compatExt spid="_x0000_s3647"/>
                </a:ext>
                <a:ext uri="{FF2B5EF4-FFF2-40B4-BE49-F238E27FC236}">
                  <a16:creationId xmlns:a16="http://schemas.microsoft.com/office/drawing/2014/main" id="{00000000-0008-0000-0100-00003F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152400</xdr:colOff>
          <xdr:row>8</xdr:row>
          <xdr:rowOff>9525</xdr:rowOff>
        </xdr:from>
        <xdr:to>
          <xdr:col>35</xdr:col>
          <xdr:colOff>66675</xdr:colOff>
          <xdr:row>9</xdr:row>
          <xdr:rowOff>28575</xdr:rowOff>
        </xdr:to>
        <xdr:sp macro="" textlink="">
          <xdr:nvSpPr>
            <xdr:cNvPr id="3648" name="Check Box 8" hidden="1">
              <a:extLst>
                <a:ext uri="{63B3BB69-23CF-44E3-9099-C40C66FF867C}">
                  <a14:compatExt spid="_x0000_s3648"/>
                </a:ext>
                <a:ext uri="{FF2B5EF4-FFF2-40B4-BE49-F238E27FC236}">
                  <a16:creationId xmlns:a16="http://schemas.microsoft.com/office/drawing/2014/main" id="{00000000-0008-0000-0100-000040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152400</xdr:colOff>
          <xdr:row>9</xdr:row>
          <xdr:rowOff>171450</xdr:rowOff>
        </xdr:from>
        <xdr:to>
          <xdr:col>35</xdr:col>
          <xdr:colOff>66675</xdr:colOff>
          <xdr:row>11</xdr:row>
          <xdr:rowOff>9525</xdr:rowOff>
        </xdr:to>
        <xdr:sp macro="" textlink="">
          <xdr:nvSpPr>
            <xdr:cNvPr id="3650" name="Check Box 13" hidden="1">
              <a:extLst>
                <a:ext uri="{63B3BB69-23CF-44E3-9099-C40C66FF867C}">
                  <a14:compatExt spid="_x0000_s3650"/>
                </a:ext>
                <a:ext uri="{FF2B5EF4-FFF2-40B4-BE49-F238E27FC236}">
                  <a16:creationId xmlns:a16="http://schemas.microsoft.com/office/drawing/2014/main" id="{00000000-0008-0000-0100-000042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152400</xdr:colOff>
          <xdr:row>8</xdr:row>
          <xdr:rowOff>171450</xdr:rowOff>
        </xdr:from>
        <xdr:to>
          <xdr:col>35</xdr:col>
          <xdr:colOff>66675</xdr:colOff>
          <xdr:row>10</xdr:row>
          <xdr:rowOff>28575</xdr:rowOff>
        </xdr:to>
        <xdr:sp macro="" textlink="">
          <xdr:nvSpPr>
            <xdr:cNvPr id="3652" name="Check Box 15" hidden="1">
              <a:extLst>
                <a:ext uri="{63B3BB69-23CF-44E3-9099-C40C66FF867C}">
                  <a14:compatExt spid="_x0000_s3652"/>
                </a:ext>
                <a:ext uri="{FF2B5EF4-FFF2-40B4-BE49-F238E27FC236}">
                  <a16:creationId xmlns:a16="http://schemas.microsoft.com/office/drawing/2014/main" id="{00000000-0008-0000-0100-000044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66675</xdr:rowOff>
        </xdr:from>
        <xdr:to>
          <xdr:col>17</xdr:col>
          <xdr:colOff>66675</xdr:colOff>
          <xdr:row>54</xdr:row>
          <xdr:rowOff>66675</xdr:rowOff>
        </xdr:to>
        <xdr:sp macro="" textlink="">
          <xdr:nvSpPr>
            <xdr:cNvPr id="3653" name="Check Box 17" hidden="1">
              <a:extLst>
                <a:ext uri="{63B3BB69-23CF-44E3-9099-C40C66FF867C}">
                  <a14:compatExt spid="_x0000_s3653"/>
                </a:ext>
                <a:ext uri="{FF2B5EF4-FFF2-40B4-BE49-F238E27FC236}">
                  <a16:creationId xmlns:a16="http://schemas.microsoft.com/office/drawing/2014/main" id="{00000000-0008-0000-0100-000045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54</xdr:row>
          <xdr:rowOff>66675</xdr:rowOff>
        </xdr:from>
        <xdr:to>
          <xdr:col>21</xdr:col>
          <xdr:colOff>85725</xdr:colOff>
          <xdr:row>54</xdr:row>
          <xdr:rowOff>66675</xdr:rowOff>
        </xdr:to>
        <xdr:sp macro="" textlink="">
          <xdr:nvSpPr>
            <xdr:cNvPr id="3654" name="Check Box 20" hidden="1">
              <a:extLst>
                <a:ext uri="{63B3BB69-23CF-44E3-9099-C40C66FF867C}">
                  <a14:compatExt spid="_x0000_s3654"/>
                </a:ext>
                <a:ext uri="{FF2B5EF4-FFF2-40B4-BE49-F238E27FC236}">
                  <a16:creationId xmlns:a16="http://schemas.microsoft.com/office/drawing/2014/main" id="{00000000-0008-0000-0100-000046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152400</xdr:colOff>
          <xdr:row>11</xdr:row>
          <xdr:rowOff>9525</xdr:rowOff>
        </xdr:from>
        <xdr:to>
          <xdr:col>35</xdr:col>
          <xdr:colOff>66675</xdr:colOff>
          <xdr:row>12</xdr:row>
          <xdr:rowOff>28575</xdr:rowOff>
        </xdr:to>
        <xdr:sp macro="" textlink="">
          <xdr:nvSpPr>
            <xdr:cNvPr id="3655" name="Check Box 12" hidden="1">
              <a:extLst>
                <a:ext uri="{63B3BB69-23CF-44E3-9099-C40C66FF867C}">
                  <a14:compatExt spid="_x0000_s3655"/>
                </a:ext>
                <a:ext uri="{FF2B5EF4-FFF2-40B4-BE49-F238E27FC236}">
                  <a16:creationId xmlns:a16="http://schemas.microsoft.com/office/drawing/2014/main" id="{00000000-0008-0000-0100-000047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xdr:col>
      <xdr:colOff>0</xdr:colOff>
      <xdr:row>25</xdr:row>
      <xdr:rowOff>57150</xdr:rowOff>
    </xdr:from>
    <xdr:to>
      <xdr:col>15</xdr:col>
      <xdr:colOff>161925</xdr:colOff>
      <xdr:row>26</xdr:row>
      <xdr:rowOff>95250</xdr:rowOff>
    </xdr:to>
    <xdr:sp macro="" textlink="" fLocksText="0">
      <xdr:nvSpPr>
        <xdr:cNvPr id="63" name="AutoShape 102">
          <a:extLst>
            <a:ext uri="{FF2B5EF4-FFF2-40B4-BE49-F238E27FC236}">
              <a16:creationId xmlns:a16="http://schemas.microsoft.com/office/drawing/2014/main" id="{00000000-0008-0000-0100-00003F000000}"/>
            </a:ext>
          </a:extLst>
        </xdr:cNvPr>
        <xdr:cNvSpPr>
          <a:spLocks noChangeArrowheads="1"/>
        </xdr:cNvSpPr>
      </xdr:nvSpPr>
      <xdr:spPr bwMode="auto">
        <a:xfrm>
          <a:off x="523875" y="5181600"/>
          <a:ext cx="25908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CONTACTOS</a:t>
          </a:r>
        </a:p>
      </xdr:txBody>
    </xdr:sp>
    <xdr:clientData/>
  </xdr:twoCellAnchor>
  <xdr:twoCellAnchor>
    <xdr:from>
      <xdr:col>18</xdr:col>
      <xdr:colOff>9525</xdr:colOff>
      <xdr:row>7</xdr:row>
      <xdr:rowOff>0</xdr:rowOff>
    </xdr:from>
    <xdr:to>
      <xdr:col>31</xdr:col>
      <xdr:colOff>171450</xdr:colOff>
      <xdr:row>7</xdr:row>
      <xdr:rowOff>200025</xdr:rowOff>
    </xdr:to>
    <xdr:sp macro="" textlink="" fLocksText="0">
      <xdr:nvSpPr>
        <xdr:cNvPr id="64" name="AutoShape 103">
          <a:extLst>
            <a:ext uri="{FF2B5EF4-FFF2-40B4-BE49-F238E27FC236}">
              <a16:creationId xmlns:a16="http://schemas.microsoft.com/office/drawing/2014/main" id="{00000000-0008-0000-0100-000040000000}"/>
            </a:ext>
          </a:extLst>
        </xdr:cNvPr>
        <xdr:cNvSpPr>
          <a:spLocks noChangeArrowheads="1"/>
        </xdr:cNvSpPr>
      </xdr:nvSpPr>
      <xdr:spPr bwMode="auto">
        <a:xfrm>
          <a:off x="3533775" y="1247775"/>
          <a:ext cx="238125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CANAL DE DISTRIBUCION</a:t>
          </a:r>
        </a:p>
      </xdr:txBody>
    </xdr:sp>
    <xdr:clientData/>
  </xdr:twoCellAnchor>
  <mc:AlternateContent xmlns:mc="http://schemas.openxmlformats.org/markup-compatibility/2006">
    <mc:Choice xmlns:a14="http://schemas.microsoft.com/office/drawing/2010/main" Requires="a14">
      <xdr:twoCellAnchor>
        <xdr:from>
          <xdr:col>17</xdr:col>
          <xdr:colOff>171450</xdr:colOff>
          <xdr:row>8</xdr:row>
          <xdr:rowOff>9525</xdr:rowOff>
        </xdr:from>
        <xdr:to>
          <xdr:col>19</xdr:col>
          <xdr:colOff>95250</xdr:colOff>
          <xdr:row>9</xdr:row>
          <xdr:rowOff>9525</xdr:rowOff>
        </xdr:to>
        <xdr:sp macro="" textlink="">
          <xdr:nvSpPr>
            <xdr:cNvPr id="3656" name="Check Box 350" hidden="1">
              <a:extLst>
                <a:ext uri="{63B3BB69-23CF-44E3-9099-C40C66FF867C}">
                  <a14:compatExt spid="_x0000_s3656"/>
                </a:ext>
                <a:ext uri="{FF2B5EF4-FFF2-40B4-BE49-F238E27FC236}">
                  <a16:creationId xmlns:a16="http://schemas.microsoft.com/office/drawing/2014/main" id="{00000000-0008-0000-0100-000048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8</xdr:row>
          <xdr:rowOff>171450</xdr:rowOff>
        </xdr:from>
        <xdr:to>
          <xdr:col>19</xdr:col>
          <xdr:colOff>114300</xdr:colOff>
          <xdr:row>10</xdr:row>
          <xdr:rowOff>28575</xdr:rowOff>
        </xdr:to>
        <xdr:sp macro="" textlink="">
          <xdr:nvSpPr>
            <xdr:cNvPr id="3657" name="Check Box 351" hidden="1">
              <a:extLst>
                <a:ext uri="{63B3BB69-23CF-44E3-9099-C40C66FF867C}">
                  <a14:compatExt spid="_x0000_s3657"/>
                </a:ext>
                <a:ext uri="{FF2B5EF4-FFF2-40B4-BE49-F238E27FC236}">
                  <a16:creationId xmlns:a16="http://schemas.microsoft.com/office/drawing/2014/main" id="{00000000-0008-0000-0100-000049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9</xdr:row>
          <xdr:rowOff>171450</xdr:rowOff>
        </xdr:from>
        <xdr:to>
          <xdr:col>19</xdr:col>
          <xdr:colOff>114300</xdr:colOff>
          <xdr:row>11</xdr:row>
          <xdr:rowOff>9525</xdr:rowOff>
        </xdr:to>
        <xdr:sp macro="" textlink="">
          <xdr:nvSpPr>
            <xdr:cNvPr id="3658" name="Check Box 352" hidden="1">
              <a:extLst>
                <a:ext uri="{63B3BB69-23CF-44E3-9099-C40C66FF867C}">
                  <a14:compatExt spid="_x0000_s3658"/>
                </a:ext>
                <a:ext uri="{FF2B5EF4-FFF2-40B4-BE49-F238E27FC236}">
                  <a16:creationId xmlns:a16="http://schemas.microsoft.com/office/drawing/2014/main" id="{00000000-0008-0000-0100-00004A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14</xdr:col>
      <xdr:colOff>161925</xdr:colOff>
      <xdr:row>7</xdr:row>
      <xdr:rowOff>200025</xdr:rowOff>
    </xdr:to>
    <xdr:sp macro="" textlink="" fLocksText="0">
      <xdr:nvSpPr>
        <xdr:cNvPr id="4106" name="AutoShape 102">
          <a:extLst>
            <a:ext uri="{FF2B5EF4-FFF2-40B4-BE49-F238E27FC236}">
              <a16:creationId xmlns:a16="http://schemas.microsoft.com/office/drawing/2014/main" id="{00000000-0008-0000-0200-00000A100000}"/>
            </a:ext>
          </a:extLst>
        </xdr:cNvPr>
        <xdr:cNvSpPr>
          <a:spLocks noChangeArrowheads="1"/>
        </xdr:cNvSpPr>
      </xdr:nvSpPr>
      <xdr:spPr bwMode="auto">
        <a:xfrm>
          <a:off x="495300" y="1419225"/>
          <a:ext cx="28098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ORGANIZACION DE VENTAS</a:t>
          </a:r>
        </a:p>
      </xdr:txBody>
    </xdr:sp>
    <xdr:clientData/>
  </xdr:twoCellAnchor>
  <xdr:twoCellAnchor>
    <xdr:from>
      <xdr:col>17</xdr:col>
      <xdr:colOff>9525</xdr:colOff>
      <xdr:row>7</xdr:row>
      <xdr:rowOff>0</xdr:rowOff>
    </xdr:from>
    <xdr:to>
      <xdr:col>30</xdr:col>
      <xdr:colOff>171450</xdr:colOff>
      <xdr:row>7</xdr:row>
      <xdr:rowOff>200025</xdr:rowOff>
    </xdr:to>
    <xdr:sp macro="" textlink="" fLocksText="0">
      <xdr:nvSpPr>
        <xdr:cNvPr id="4107" name="AutoShape 103">
          <a:extLst>
            <a:ext uri="{FF2B5EF4-FFF2-40B4-BE49-F238E27FC236}">
              <a16:creationId xmlns:a16="http://schemas.microsoft.com/office/drawing/2014/main" id="{00000000-0008-0000-0200-00000B100000}"/>
            </a:ext>
          </a:extLst>
        </xdr:cNvPr>
        <xdr:cNvSpPr>
          <a:spLocks noChangeArrowheads="1"/>
        </xdr:cNvSpPr>
      </xdr:nvSpPr>
      <xdr:spPr bwMode="auto">
        <a:xfrm>
          <a:off x="3695700" y="1419225"/>
          <a:ext cx="31337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CANAL DE DISTRIBUCION</a:t>
          </a:r>
        </a:p>
      </xdr:txBody>
    </xdr:sp>
    <xdr:clientData/>
  </xdr:twoCellAnchor>
  <xdr:twoCellAnchor>
    <xdr:from>
      <xdr:col>33</xdr:col>
      <xdr:colOff>9525</xdr:colOff>
      <xdr:row>7</xdr:row>
      <xdr:rowOff>0</xdr:rowOff>
    </xdr:from>
    <xdr:to>
      <xdr:col>46</xdr:col>
      <xdr:colOff>171450</xdr:colOff>
      <xdr:row>7</xdr:row>
      <xdr:rowOff>200025</xdr:rowOff>
    </xdr:to>
    <xdr:sp macro="" textlink="" fLocksText="0">
      <xdr:nvSpPr>
        <xdr:cNvPr id="4108" name="AutoShape 104">
          <a:extLst>
            <a:ext uri="{FF2B5EF4-FFF2-40B4-BE49-F238E27FC236}">
              <a16:creationId xmlns:a16="http://schemas.microsoft.com/office/drawing/2014/main" id="{00000000-0008-0000-0200-00000C100000}"/>
            </a:ext>
          </a:extLst>
        </xdr:cNvPr>
        <xdr:cNvSpPr>
          <a:spLocks noChangeArrowheads="1"/>
        </xdr:cNvSpPr>
      </xdr:nvSpPr>
      <xdr:spPr bwMode="auto">
        <a:xfrm>
          <a:off x="7141369" y="1428750"/>
          <a:ext cx="2912269"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SECTOR</a:t>
          </a:r>
        </a:p>
      </xdr:txBody>
    </xdr:sp>
    <xdr:clientData/>
  </xdr:twoCellAnchor>
  <xdr:twoCellAnchor>
    <xdr:from>
      <xdr:col>4</xdr:col>
      <xdr:colOff>9525</xdr:colOff>
      <xdr:row>41</xdr:row>
      <xdr:rowOff>57150</xdr:rowOff>
    </xdr:from>
    <xdr:to>
      <xdr:col>15</xdr:col>
      <xdr:colOff>0</xdr:colOff>
      <xdr:row>42</xdr:row>
      <xdr:rowOff>95250</xdr:rowOff>
    </xdr:to>
    <xdr:sp macro="" textlink="" fLocksText="0">
      <xdr:nvSpPr>
        <xdr:cNvPr id="4109" name="AutoShape 246">
          <a:extLst>
            <a:ext uri="{FF2B5EF4-FFF2-40B4-BE49-F238E27FC236}">
              <a16:creationId xmlns:a16="http://schemas.microsoft.com/office/drawing/2014/main" id="{00000000-0008-0000-0200-00000D100000}"/>
            </a:ext>
          </a:extLst>
        </xdr:cNvPr>
        <xdr:cNvSpPr>
          <a:spLocks noChangeArrowheads="1"/>
        </xdr:cNvSpPr>
      </xdr:nvSpPr>
      <xdr:spPr bwMode="auto">
        <a:xfrm>
          <a:off x="1047750" y="7820025"/>
          <a:ext cx="22764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VENDEDORES</a:t>
          </a:r>
        </a:p>
      </xdr:txBody>
    </xdr:sp>
    <xdr:clientData/>
  </xdr:twoCellAnchor>
  <xdr:twoCellAnchor>
    <xdr:from>
      <xdr:col>16</xdr:col>
      <xdr:colOff>9525</xdr:colOff>
      <xdr:row>41</xdr:row>
      <xdr:rowOff>57150</xdr:rowOff>
    </xdr:from>
    <xdr:to>
      <xdr:col>26</xdr:col>
      <xdr:colOff>180975</xdr:colOff>
      <xdr:row>42</xdr:row>
      <xdr:rowOff>95250</xdr:rowOff>
    </xdr:to>
    <xdr:sp macro="" textlink="" fLocksText="0">
      <xdr:nvSpPr>
        <xdr:cNvPr id="4110" name="AutoShape 247">
          <a:extLst>
            <a:ext uri="{FF2B5EF4-FFF2-40B4-BE49-F238E27FC236}">
              <a16:creationId xmlns:a16="http://schemas.microsoft.com/office/drawing/2014/main" id="{00000000-0008-0000-0200-00000E100000}"/>
            </a:ext>
          </a:extLst>
        </xdr:cNvPr>
        <xdr:cNvSpPr>
          <a:spLocks noChangeArrowheads="1"/>
        </xdr:cNvSpPr>
      </xdr:nvSpPr>
      <xdr:spPr bwMode="auto">
        <a:xfrm>
          <a:off x="3514725" y="7820025"/>
          <a:ext cx="234315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CLIENTES</a:t>
          </a:r>
        </a:p>
      </xdr:txBody>
    </xdr:sp>
    <xdr:clientData/>
  </xdr:twoCellAnchor>
  <xdr:twoCellAnchor>
    <xdr:from>
      <xdr:col>28</xdr:col>
      <xdr:colOff>9525</xdr:colOff>
      <xdr:row>41</xdr:row>
      <xdr:rowOff>57150</xdr:rowOff>
    </xdr:from>
    <xdr:to>
      <xdr:col>38</xdr:col>
      <xdr:colOff>180975</xdr:colOff>
      <xdr:row>42</xdr:row>
      <xdr:rowOff>95250</xdr:rowOff>
    </xdr:to>
    <xdr:sp macro="" textlink="" fLocksText="0">
      <xdr:nvSpPr>
        <xdr:cNvPr id="4111" name="AutoShape 248">
          <a:extLst>
            <a:ext uri="{FF2B5EF4-FFF2-40B4-BE49-F238E27FC236}">
              <a16:creationId xmlns:a16="http://schemas.microsoft.com/office/drawing/2014/main" id="{00000000-0008-0000-0200-00000F100000}"/>
            </a:ext>
          </a:extLst>
        </xdr:cNvPr>
        <xdr:cNvSpPr>
          <a:spLocks noChangeArrowheads="1"/>
        </xdr:cNvSpPr>
      </xdr:nvSpPr>
      <xdr:spPr bwMode="auto">
        <a:xfrm>
          <a:off x="6048375" y="7820025"/>
          <a:ext cx="215265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PRECIOS</a:t>
          </a:r>
        </a:p>
      </xdr:txBody>
    </xdr:sp>
    <xdr:clientData/>
  </xdr:twoCellAnchor>
  <xdr:twoCellAnchor>
    <xdr:from>
      <xdr:col>40</xdr:col>
      <xdr:colOff>9525</xdr:colOff>
      <xdr:row>41</xdr:row>
      <xdr:rowOff>57150</xdr:rowOff>
    </xdr:from>
    <xdr:to>
      <xdr:col>47</xdr:col>
      <xdr:colOff>180975</xdr:colOff>
      <xdr:row>42</xdr:row>
      <xdr:rowOff>95250</xdr:rowOff>
    </xdr:to>
    <xdr:sp macro="" textlink="" fLocksText="0">
      <xdr:nvSpPr>
        <xdr:cNvPr id="4112" name="AutoShape 249">
          <a:extLst>
            <a:ext uri="{FF2B5EF4-FFF2-40B4-BE49-F238E27FC236}">
              <a16:creationId xmlns:a16="http://schemas.microsoft.com/office/drawing/2014/main" id="{00000000-0008-0000-0200-000010100000}"/>
            </a:ext>
          </a:extLst>
        </xdr:cNvPr>
        <xdr:cNvSpPr>
          <a:spLocks noChangeArrowheads="1"/>
        </xdr:cNvSpPr>
      </xdr:nvSpPr>
      <xdr:spPr bwMode="auto">
        <a:xfrm>
          <a:off x="8391525" y="7820025"/>
          <a:ext cx="21431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VENDEDOR</a:t>
          </a:r>
        </a:p>
      </xdr:txBody>
    </xdr:sp>
    <xdr:clientData/>
  </xdr:twoCellAnchor>
  <xdr:twoCellAnchor>
    <xdr:from>
      <xdr:col>4</xdr:col>
      <xdr:colOff>9525</xdr:colOff>
      <xdr:row>53</xdr:row>
      <xdr:rowOff>57150</xdr:rowOff>
    </xdr:from>
    <xdr:to>
      <xdr:col>15</xdr:col>
      <xdr:colOff>0</xdr:colOff>
      <xdr:row>54</xdr:row>
      <xdr:rowOff>95250</xdr:rowOff>
    </xdr:to>
    <xdr:sp macro="" textlink="" fLocksText="0">
      <xdr:nvSpPr>
        <xdr:cNvPr id="4113" name="AutoShape 292">
          <a:extLst>
            <a:ext uri="{FF2B5EF4-FFF2-40B4-BE49-F238E27FC236}">
              <a16:creationId xmlns:a16="http://schemas.microsoft.com/office/drawing/2014/main" id="{00000000-0008-0000-0200-000011100000}"/>
            </a:ext>
          </a:extLst>
        </xdr:cNvPr>
        <xdr:cNvSpPr>
          <a:spLocks noChangeArrowheads="1"/>
        </xdr:cNvSpPr>
      </xdr:nvSpPr>
      <xdr:spPr bwMode="auto">
        <a:xfrm>
          <a:off x="1047750" y="10144125"/>
          <a:ext cx="22764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ESQUEMA DE CLIENTE</a:t>
          </a:r>
        </a:p>
      </xdr:txBody>
    </xdr:sp>
    <xdr:clientData/>
  </xdr:twoCellAnchor>
  <xdr:twoCellAnchor>
    <xdr:from>
      <xdr:col>16</xdr:col>
      <xdr:colOff>9525</xdr:colOff>
      <xdr:row>53</xdr:row>
      <xdr:rowOff>57150</xdr:rowOff>
    </xdr:from>
    <xdr:to>
      <xdr:col>26</xdr:col>
      <xdr:colOff>180975</xdr:colOff>
      <xdr:row>54</xdr:row>
      <xdr:rowOff>95250</xdr:rowOff>
    </xdr:to>
    <xdr:sp macro="" textlink="" fLocksText="0">
      <xdr:nvSpPr>
        <xdr:cNvPr id="4114" name="AutoShape 293">
          <a:extLst>
            <a:ext uri="{FF2B5EF4-FFF2-40B4-BE49-F238E27FC236}">
              <a16:creationId xmlns:a16="http://schemas.microsoft.com/office/drawing/2014/main" id="{00000000-0008-0000-0200-000012100000}"/>
            </a:ext>
          </a:extLst>
        </xdr:cNvPr>
        <xdr:cNvSpPr>
          <a:spLocks noChangeArrowheads="1"/>
        </xdr:cNvSpPr>
      </xdr:nvSpPr>
      <xdr:spPr bwMode="auto">
        <a:xfrm>
          <a:off x="3514725" y="10144125"/>
          <a:ext cx="234315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LISTA DE PRECIOS</a:t>
          </a:r>
        </a:p>
      </xdr:txBody>
    </xdr:sp>
    <xdr:clientData/>
  </xdr:twoCellAnchor>
  <xdr:twoCellAnchor>
    <xdr:from>
      <xdr:col>28</xdr:col>
      <xdr:colOff>9525</xdr:colOff>
      <xdr:row>53</xdr:row>
      <xdr:rowOff>57150</xdr:rowOff>
    </xdr:from>
    <xdr:to>
      <xdr:col>38</xdr:col>
      <xdr:colOff>180975</xdr:colOff>
      <xdr:row>54</xdr:row>
      <xdr:rowOff>95250</xdr:rowOff>
    </xdr:to>
    <xdr:sp macro="" textlink="" fLocksText="0">
      <xdr:nvSpPr>
        <xdr:cNvPr id="4115" name="AutoShape 294">
          <a:extLst>
            <a:ext uri="{FF2B5EF4-FFF2-40B4-BE49-F238E27FC236}">
              <a16:creationId xmlns:a16="http://schemas.microsoft.com/office/drawing/2014/main" id="{00000000-0008-0000-0200-000013100000}"/>
            </a:ext>
          </a:extLst>
        </xdr:cNvPr>
        <xdr:cNvSpPr>
          <a:spLocks noChangeArrowheads="1"/>
        </xdr:cNvSpPr>
      </xdr:nvSpPr>
      <xdr:spPr bwMode="auto">
        <a:xfrm>
          <a:off x="6048375" y="10144125"/>
          <a:ext cx="215265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CENTRO SUMINISTRADOR</a:t>
          </a:r>
        </a:p>
      </xdr:txBody>
    </xdr:sp>
    <xdr:clientData/>
  </xdr:twoCellAnchor>
  <xdr:twoCellAnchor>
    <xdr:from>
      <xdr:col>40</xdr:col>
      <xdr:colOff>9525</xdr:colOff>
      <xdr:row>53</xdr:row>
      <xdr:rowOff>57150</xdr:rowOff>
    </xdr:from>
    <xdr:to>
      <xdr:col>48</xdr:col>
      <xdr:colOff>2381</xdr:colOff>
      <xdr:row>54</xdr:row>
      <xdr:rowOff>95250</xdr:rowOff>
    </xdr:to>
    <xdr:sp macro="" textlink="" fLocksText="0">
      <xdr:nvSpPr>
        <xdr:cNvPr id="4116" name="AutoShape 295">
          <a:extLst>
            <a:ext uri="{FF2B5EF4-FFF2-40B4-BE49-F238E27FC236}">
              <a16:creationId xmlns:a16="http://schemas.microsoft.com/office/drawing/2014/main" id="{00000000-0008-0000-0200-000014100000}"/>
            </a:ext>
          </a:extLst>
        </xdr:cNvPr>
        <xdr:cNvSpPr>
          <a:spLocks noChangeArrowheads="1"/>
        </xdr:cNvSpPr>
      </xdr:nvSpPr>
      <xdr:spPr bwMode="auto">
        <a:xfrm>
          <a:off x="8343900" y="9998869"/>
          <a:ext cx="2124075" cy="204787"/>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F. AUTORIZACION</a:t>
          </a:r>
        </a:p>
      </xdr:txBody>
    </xdr:sp>
    <xdr:clientData/>
  </xdr:twoCellAnchor>
  <xdr:twoCellAnchor>
    <xdr:from>
      <xdr:col>1</xdr:col>
      <xdr:colOff>0</xdr:colOff>
      <xdr:row>16</xdr:row>
      <xdr:rowOff>19050</xdr:rowOff>
    </xdr:from>
    <xdr:to>
      <xdr:col>14</xdr:col>
      <xdr:colOff>161925</xdr:colOff>
      <xdr:row>18</xdr:row>
      <xdr:rowOff>57150</xdr:rowOff>
    </xdr:to>
    <xdr:sp macro="" textlink="" fLocksText="0">
      <xdr:nvSpPr>
        <xdr:cNvPr id="4117" name="AutoShape 102">
          <a:extLst>
            <a:ext uri="{FF2B5EF4-FFF2-40B4-BE49-F238E27FC236}">
              <a16:creationId xmlns:a16="http://schemas.microsoft.com/office/drawing/2014/main" id="{00000000-0008-0000-0200-000015100000}"/>
            </a:ext>
          </a:extLst>
        </xdr:cNvPr>
        <xdr:cNvSpPr>
          <a:spLocks noChangeArrowheads="1"/>
        </xdr:cNvSpPr>
      </xdr:nvSpPr>
      <xdr:spPr bwMode="auto">
        <a:xfrm>
          <a:off x="495300" y="3086100"/>
          <a:ext cx="2809875" cy="381000"/>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DATOS GENERALES</a:t>
          </a:r>
        </a:p>
      </xdr:txBody>
    </xdr:sp>
    <xdr:clientData/>
  </xdr:twoCellAnchor>
  <xdr:twoCellAnchor>
    <xdr:from>
      <xdr:col>1</xdr:col>
      <xdr:colOff>0</xdr:colOff>
      <xdr:row>30</xdr:row>
      <xdr:rowOff>57150</xdr:rowOff>
    </xdr:from>
    <xdr:to>
      <xdr:col>14</xdr:col>
      <xdr:colOff>161925</xdr:colOff>
      <xdr:row>31</xdr:row>
      <xdr:rowOff>95250</xdr:rowOff>
    </xdr:to>
    <xdr:sp macro="" textlink="" fLocksText="0">
      <xdr:nvSpPr>
        <xdr:cNvPr id="4118" name="AutoShape 102">
          <a:extLst>
            <a:ext uri="{FF2B5EF4-FFF2-40B4-BE49-F238E27FC236}">
              <a16:creationId xmlns:a16="http://schemas.microsoft.com/office/drawing/2014/main" id="{00000000-0008-0000-0200-000016100000}"/>
            </a:ext>
          </a:extLst>
        </xdr:cNvPr>
        <xdr:cNvSpPr>
          <a:spLocks noChangeArrowheads="1"/>
        </xdr:cNvSpPr>
      </xdr:nvSpPr>
      <xdr:spPr bwMode="auto">
        <a:xfrm>
          <a:off x="495300" y="5772150"/>
          <a:ext cx="28098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CONTACTOS</a:t>
          </a:r>
        </a:p>
      </xdr:txBody>
    </xdr:sp>
    <xdr:clientData/>
  </xdr:twoCellAnchor>
  <xdr:twoCellAnchor>
    <xdr:from>
      <xdr:col>1</xdr:col>
      <xdr:colOff>0</xdr:colOff>
      <xdr:row>38</xdr:row>
      <xdr:rowOff>57150</xdr:rowOff>
    </xdr:from>
    <xdr:to>
      <xdr:col>14</xdr:col>
      <xdr:colOff>161925</xdr:colOff>
      <xdr:row>39</xdr:row>
      <xdr:rowOff>95250</xdr:rowOff>
    </xdr:to>
    <xdr:sp macro="" textlink="" fLocksText="0">
      <xdr:nvSpPr>
        <xdr:cNvPr id="4119" name="AutoShape 102">
          <a:extLst>
            <a:ext uri="{FF2B5EF4-FFF2-40B4-BE49-F238E27FC236}">
              <a16:creationId xmlns:a16="http://schemas.microsoft.com/office/drawing/2014/main" id="{00000000-0008-0000-0200-000017100000}"/>
            </a:ext>
          </a:extLst>
        </xdr:cNvPr>
        <xdr:cNvSpPr>
          <a:spLocks noChangeArrowheads="1"/>
        </xdr:cNvSpPr>
      </xdr:nvSpPr>
      <xdr:spPr bwMode="auto">
        <a:xfrm>
          <a:off x="495300" y="7296150"/>
          <a:ext cx="28098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VENTAS</a:t>
          </a:r>
        </a:p>
      </xdr:txBody>
    </xdr:sp>
    <xdr:clientData/>
  </xdr:twoCellAnchor>
  <xdr:twoCellAnchor>
    <xdr:from>
      <xdr:col>1</xdr:col>
      <xdr:colOff>0</xdr:colOff>
      <xdr:row>65</xdr:row>
      <xdr:rowOff>57150</xdr:rowOff>
    </xdr:from>
    <xdr:to>
      <xdr:col>14</xdr:col>
      <xdr:colOff>161925</xdr:colOff>
      <xdr:row>66</xdr:row>
      <xdr:rowOff>95250</xdr:rowOff>
    </xdr:to>
    <xdr:sp macro="" textlink="" fLocksText="0">
      <xdr:nvSpPr>
        <xdr:cNvPr id="4120" name="AutoShape 102">
          <a:extLst>
            <a:ext uri="{FF2B5EF4-FFF2-40B4-BE49-F238E27FC236}">
              <a16:creationId xmlns:a16="http://schemas.microsoft.com/office/drawing/2014/main" id="{00000000-0008-0000-0200-000018100000}"/>
            </a:ext>
          </a:extLst>
        </xdr:cNvPr>
        <xdr:cNvSpPr>
          <a:spLocks noChangeArrowheads="1"/>
        </xdr:cNvSpPr>
      </xdr:nvSpPr>
      <xdr:spPr bwMode="auto">
        <a:xfrm>
          <a:off x="495300" y="12468225"/>
          <a:ext cx="280987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FORMA DE PAGO</a:t>
          </a:r>
        </a:p>
      </xdr:txBody>
    </xdr:sp>
    <xdr:clientData/>
  </xdr:twoCellAnchor>
  <xdr:twoCellAnchor>
    <xdr:from>
      <xdr:col>1</xdr:col>
      <xdr:colOff>0</xdr:colOff>
      <xdr:row>0</xdr:row>
      <xdr:rowOff>0</xdr:rowOff>
    </xdr:from>
    <xdr:to>
      <xdr:col>7</xdr:col>
      <xdr:colOff>85725</xdr:colOff>
      <xdr:row>2</xdr:row>
      <xdr:rowOff>28575</xdr:rowOff>
    </xdr:to>
    <xdr:pic>
      <xdr:nvPicPr>
        <xdr:cNvPr id="15857" name="Picture 2819">
          <a:extLst>
            <a:ext uri="{FF2B5EF4-FFF2-40B4-BE49-F238E27FC236}">
              <a16:creationId xmlns:a16="http://schemas.microsoft.com/office/drawing/2014/main" id="{00000000-0008-0000-0200-0000F1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0"/>
          <a:ext cx="1171575"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xdr:col>
          <xdr:colOff>0</xdr:colOff>
          <xdr:row>8</xdr:row>
          <xdr:rowOff>0</xdr:rowOff>
        </xdr:from>
        <xdr:to>
          <xdr:col>2</xdr:col>
          <xdr:colOff>95250</xdr:colOff>
          <xdr:row>9</xdr:row>
          <xdr:rowOff>19050</xdr:rowOff>
        </xdr:to>
        <xdr:sp macro="" textlink="">
          <xdr:nvSpPr>
            <xdr:cNvPr id="4122" name="Check Box 342"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161925</xdr:rowOff>
        </xdr:from>
        <xdr:to>
          <xdr:col>2</xdr:col>
          <xdr:colOff>95250</xdr:colOff>
          <xdr:row>10</xdr:row>
          <xdr:rowOff>19050</xdr:rowOff>
        </xdr:to>
        <xdr:sp macro="" textlink="">
          <xdr:nvSpPr>
            <xdr:cNvPr id="4123" name="Check Box 349"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xdr:row>
          <xdr:rowOff>0</xdr:rowOff>
        </xdr:from>
        <xdr:to>
          <xdr:col>19</xdr:col>
          <xdr:colOff>9525</xdr:colOff>
          <xdr:row>9</xdr:row>
          <xdr:rowOff>28575</xdr:rowOff>
        </xdr:to>
        <xdr:sp macro="" textlink="">
          <xdr:nvSpPr>
            <xdr:cNvPr id="4124" name="Check Box 350"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xdr:row>
          <xdr:rowOff>161925</xdr:rowOff>
        </xdr:from>
        <xdr:to>
          <xdr:col>19</xdr:col>
          <xdr:colOff>19050</xdr:colOff>
          <xdr:row>10</xdr:row>
          <xdr:rowOff>9525</xdr:rowOff>
        </xdr:to>
        <xdr:sp macro="" textlink="">
          <xdr:nvSpPr>
            <xdr:cNvPr id="4125" name="Check Box 351"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xdr:row>
          <xdr:rowOff>161925</xdr:rowOff>
        </xdr:from>
        <xdr:to>
          <xdr:col>19</xdr:col>
          <xdr:colOff>28575</xdr:colOff>
          <xdr:row>11</xdr:row>
          <xdr:rowOff>19050</xdr:rowOff>
        </xdr:to>
        <xdr:sp macro="" textlink="">
          <xdr:nvSpPr>
            <xdr:cNvPr id="4126" name="Check Box 352"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8</xdr:row>
          <xdr:rowOff>0</xdr:rowOff>
        </xdr:from>
        <xdr:to>
          <xdr:col>34</xdr:col>
          <xdr:colOff>95250</xdr:colOff>
          <xdr:row>9</xdr:row>
          <xdr:rowOff>19050</xdr:rowOff>
        </xdr:to>
        <xdr:sp macro="" textlink="">
          <xdr:nvSpPr>
            <xdr:cNvPr id="4127" name="Check Box 355"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13</xdr:row>
          <xdr:rowOff>142875</xdr:rowOff>
        </xdr:from>
        <xdr:to>
          <xdr:col>34</xdr:col>
          <xdr:colOff>95250</xdr:colOff>
          <xdr:row>15</xdr:row>
          <xdr:rowOff>0</xdr:rowOff>
        </xdr:to>
        <xdr:sp macro="" textlink="">
          <xdr:nvSpPr>
            <xdr:cNvPr id="4128" name="Check Box 357"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12</xdr:row>
          <xdr:rowOff>161925</xdr:rowOff>
        </xdr:from>
        <xdr:to>
          <xdr:col>34</xdr:col>
          <xdr:colOff>95250</xdr:colOff>
          <xdr:row>14</xdr:row>
          <xdr:rowOff>19050</xdr:rowOff>
        </xdr:to>
        <xdr:sp macro="" textlink="">
          <xdr:nvSpPr>
            <xdr:cNvPr id="4129" name="Check Box 358"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11</xdr:row>
          <xdr:rowOff>161925</xdr:rowOff>
        </xdr:from>
        <xdr:to>
          <xdr:col>34</xdr:col>
          <xdr:colOff>95250</xdr:colOff>
          <xdr:row>13</xdr:row>
          <xdr:rowOff>19050</xdr:rowOff>
        </xdr:to>
        <xdr:sp macro="" textlink="">
          <xdr:nvSpPr>
            <xdr:cNvPr id="4130" name="Check Box 359"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xdr:row>
          <xdr:rowOff>161925</xdr:rowOff>
        </xdr:from>
        <xdr:to>
          <xdr:col>34</xdr:col>
          <xdr:colOff>95250</xdr:colOff>
          <xdr:row>11</xdr:row>
          <xdr:rowOff>19050</xdr:rowOff>
        </xdr:to>
        <xdr:sp macro="" textlink="">
          <xdr:nvSpPr>
            <xdr:cNvPr id="4131" name="Check Box 360"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10</xdr:row>
          <xdr:rowOff>161925</xdr:rowOff>
        </xdr:from>
        <xdr:to>
          <xdr:col>34</xdr:col>
          <xdr:colOff>95250</xdr:colOff>
          <xdr:row>12</xdr:row>
          <xdr:rowOff>19050</xdr:rowOff>
        </xdr:to>
        <xdr:sp macro="" textlink="">
          <xdr:nvSpPr>
            <xdr:cNvPr id="4132" name="Check Box 361"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8</xdr:row>
          <xdr:rowOff>161925</xdr:rowOff>
        </xdr:from>
        <xdr:to>
          <xdr:col>34</xdr:col>
          <xdr:colOff>95250</xdr:colOff>
          <xdr:row>10</xdr:row>
          <xdr:rowOff>19050</xdr:rowOff>
        </xdr:to>
        <xdr:sp macro="" textlink="">
          <xdr:nvSpPr>
            <xdr:cNvPr id="4133" name="Check Box 362"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10</xdr:row>
          <xdr:rowOff>161925</xdr:rowOff>
        </xdr:from>
        <xdr:to>
          <xdr:col>19</xdr:col>
          <xdr:colOff>28575</xdr:colOff>
          <xdr:row>12</xdr:row>
          <xdr:rowOff>19050</xdr:rowOff>
        </xdr:to>
        <xdr:sp macro="" textlink="">
          <xdr:nvSpPr>
            <xdr:cNvPr id="4136" name="Check Box 19"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65</xdr:row>
          <xdr:rowOff>0</xdr:rowOff>
        </xdr:from>
        <xdr:to>
          <xdr:col>19</xdr:col>
          <xdr:colOff>38100</xdr:colOff>
          <xdr:row>65</xdr:row>
          <xdr:rowOff>0</xdr:rowOff>
        </xdr:to>
        <xdr:sp macro="" textlink="">
          <xdr:nvSpPr>
            <xdr:cNvPr id="4139" name="Check Box 22"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xdr:colOff>
          <xdr:row>65</xdr:row>
          <xdr:rowOff>0</xdr:rowOff>
        </xdr:from>
        <xdr:to>
          <xdr:col>22</xdr:col>
          <xdr:colOff>104775</xdr:colOff>
          <xdr:row>65</xdr:row>
          <xdr:rowOff>0</xdr:rowOff>
        </xdr:to>
        <xdr:sp macro="" textlink="">
          <xdr:nvSpPr>
            <xdr:cNvPr id="4140" name="Check Box 23"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14</xdr:row>
          <xdr:rowOff>161925</xdr:rowOff>
        </xdr:from>
        <xdr:to>
          <xdr:col>34</xdr:col>
          <xdr:colOff>95250</xdr:colOff>
          <xdr:row>16</xdr:row>
          <xdr:rowOff>19050</xdr:rowOff>
        </xdr:to>
        <xdr:sp macro="" textlink="">
          <xdr:nvSpPr>
            <xdr:cNvPr id="4141" name="Check Box 358"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15</xdr:row>
          <xdr:rowOff>161925</xdr:rowOff>
        </xdr:from>
        <xdr:to>
          <xdr:col>34</xdr:col>
          <xdr:colOff>95250</xdr:colOff>
          <xdr:row>17</xdr:row>
          <xdr:rowOff>19050</xdr:rowOff>
        </xdr:to>
        <xdr:sp macro="" textlink="">
          <xdr:nvSpPr>
            <xdr:cNvPr id="4142" name="Check Box 358"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17</xdr:row>
          <xdr:rowOff>0</xdr:rowOff>
        </xdr:from>
        <xdr:to>
          <xdr:col>34</xdr:col>
          <xdr:colOff>95250</xdr:colOff>
          <xdr:row>18</xdr:row>
          <xdr:rowOff>19050</xdr:rowOff>
        </xdr:to>
        <xdr:sp macro="" textlink="">
          <xdr:nvSpPr>
            <xdr:cNvPr id="4143" name="Check Box 358"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xdr:row>
          <xdr:rowOff>161925</xdr:rowOff>
        </xdr:from>
        <xdr:to>
          <xdr:col>19</xdr:col>
          <xdr:colOff>28575</xdr:colOff>
          <xdr:row>10</xdr:row>
          <xdr:rowOff>19050</xdr:rowOff>
        </xdr:to>
        <xdr:sp macro="" textlink="">
          <xdr:nvSpPr>
            <xdr:cNvPr id="11038" name="Check Box 352" hidden="1">
              <a:extLst>
                <a:ext uri="{63B3BB69-23CF-44E3-9099-C40C66FF867C}">
                  <a14:compatExt spid="_x0000_s11038"/>
                </a:ext>
                <a:ext uri="{FF2B5EF4-FFF2-40B4-BE49-F238E27FC236}">
                  <a16:creationId xmlns:a16="http://schemas.microsoft.com/office/drawing/2014/main" id="{00000000-0008-0000-0200-00001E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7</xdr:row>
          <xdr:rowOff>161925</xdr:rowOff>
        </xdr:from>
        <xdr:to>
          <xdr:col>19</xdr:col>
          <xdr:colOff>28575</xdr:colOff>
          <xdr:row>9</xdr:row>
          <xdr:rowOff>19050</xdr:rowOff>
        </xdr:to>
        <xdr:sp macro="" textlink="">
          <xdr:nvSpPr>
            <xdr:cNvPr id="11039" name="Check Box 352" hidden="1">
              <a:extLst>
                <a:ext uri="{63B3BB69-23CF-44E3-9099-C40C66FF867C}">
                  <a14:compatExt spid="_x0000_s11039"/>
                </a:ext>
                <a:ext uri="{FF2B5EF4-FFF2-40B4-BE49-F238E27FC236}">
                  <a16:creationId xmlns:a16="http://schemas.microsoft.com/office/drawing/2014/main" id="{00000000-0008-0000-0200-00001F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7</xdr:row>
      <xdr:rowOff>0</xdr:rowOff>
    </xdr:from>
    <xdr:to>
      <xdr:col>14</xdr:col>
      <xdr:colOff>161925</xdr:colOff>
      <xdr:row>7</xdr:row>
      <xdr:rowOff>200025</xdr:rowOff>
    </xdr:to>
    <xdr:sp macro="" textlink="" fLocksText="0">
      <xdr:nvSpPr>
        <xdr:cNvPr id="5130" name="AutoShape 102">
          <a:extLst>
            <a:ext uri="{FF2B5EF4-FFF2-40B4-BE49-F238E27FC236}">
              <a16:creationId xmlns:a16="http://schemas.microsoft.com/office/drawing/2014/main" id="{00000000-0008-0000-0300-00000A140000}"/>
            </a:ext>
          </a:extLst>
        </xdr:cNvPr>
        <xdr:cNvSpPr>
          <a:spLocks noChangeArrowheads="1"/>
        </xdr:cNvSpPr>
      </xdr:nvSpPr>
      <xdr:spPr bwMode="auto">
        <a:xfrm>
          <a:off x="723900" y="1419225"/>
          <a:ext cx="25622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ORGANIZACION DE VENTAS</a:t>
          </a:r>
        </a:p>
      </xdr:txBody>
    </xdr:sp>
    <xdr:clientData/>
  </xdr:twoCellAnchor>
  <xdr:twoCellAnchor>
    <xdr:from>
      <xdr:col>17</xdr:col>
      <xdr:colOff>9525</xdr:colOff>
      <xdr:row>7</xdr:row>
      <xdr:rowOff>0</xdr:rowOff>
    </xdr:from>
    <xdr:to>
      <xdr:col>30</xdr:col>
      <xdr:colOff>171450</xdr:colOff>
      <xdr:row>7</xdr:row>
      <xdr:rowOff>200025</xdr:rowOff>
    </xdr:to>
    <xdr:sp macro="" textlink="" fLocksText="0">
      <xdr:nvSpPr>
        <xdr:cNvPr id="5131" name="AutoShape 103">
          <a:extLst>
            <a:ext uri="{FF2B5EF4-FFF2-40B4-BE49-F238E27FC236}">
              <a16:creationId xmlns:a16="http://schemas.microsoft.com/office/drawing/2014/main" id="{00000000-0008-0000-0300-00000B140000}"/>
            </a:ext>
          </a:extLst>
        </xdr:cNvPr>
        <xdr:cNvSpPr>
          <a:spLocks noChangeArrowheads="1"/>
        </xdr:cNvSpPr>
      </xdr:nvSpPr>
      <xdr:spPr bwMode="auto">
        <a:xfrm>
          <a:off x="3676650" y="1419225"/>
          <a:ext cx="26289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CANAL DE DISTRIBUCION</a:t>
          </a:r>
        </a:p>
      </xdr:txBody>
    </xdr:sp>
    <xdr:clientData/>
  </xdr:twoCellAnchor>
  <xdr:twoCellAnchor>
    <xdr:from>
      <xdr:col>33</xdr:col>
      <xdr:colOff>9525</xdr:colOff>
      <xdr:row>7</xdr:row>
      <xdr:rowOff>0</xdr:rowOff>
    </xdr:from>
    <xdr:to>
      <xdr:col>46</xdr:col>
      <xdr:colOff>171450</xdr:colOff>
      <xdr:row>7</xdr:row>
      <xdr:rowOff>200025</xdr:rowOff>
    </xdr:to>
    <xdr:sp macro="" textlink="" fLocksText="0">
      <xdr:nvSpPr>
        <xdr:cNvPr id="5132" name="AutoShape 104">
          <a:extLst>
            <a:ext uri="{FF2B5EF4-FFF2-40B4-BE49-F238E27FC236}">
              <a16:creationId xmlns:a16="http://schemas.microsoft.com/office/drawing/2014/main" id="{00000000-0008-0000-0300-00000C140000}"/>
            </a:ext>
          </a:extLst>
        </xdr:cNvPr>
        <xdr:cNvSpPr>
          <a:spLocks noChangeArrowheads="1"/>
        </xdr:cNvSpPr>
      </xdr:nvSpPr>
      <xdr:spPr bwMode="auto">
        <a:xfrm>
          <a:off x="6657975" y="1419225"/>
          <a:ext cx="25527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SECTOR</a:t>
          </a:r>
        </a:p>
      </xdr:txBody>
    </xdr:sp>
    <xdr:clientData/>
  </xdr:twoCellAnchor>
  <xdr:twoCellAnchor>
    <xdr:from>
      <xdr:col>4</xdr:col>
      <xdr:colOff>9525</xdr:colOff>
      <xdr:row>44</xdr:row>
      <xdr:rowOff>57150</xdr:rowOff>
    </xdr:from>
    <xdr:to>
      <xdr:col>15</xdr:col>
      <xdr:colOff>0</xdr:colOff>
      <xdr:row>45</xdr:row>
      <xdr:rowOff>95250</xdr:rowOff>
    </xdr:to>
    <xdr:sp macro="" textlink="" fLocksText="0">
      <xdr:nvSpPr>
        <xdr:cNvPr id="5133" name="AutoShape 246">
          <a:extLst>
            <a:ext uri="{FF2B5EF4-FFF2-40B4-BE49-F238E27FC236}">
              <a16:creationId xmlns:a16="http://schemas.microsoft.com/office/drawing/2014/main" id="{00000000-0008-0000-0300-00000D140000}"/>
            </a:ext>
          </a:extLst>
        </xdr:cNvPr>
        <xdr:cNvSpPr>
          <a:spLocks noChangeArrowheads="1"/>
        </xdr:cNvSpPr>
      </xdr:nvSpPr>
      <xdr:spPr bwMode="auto">
        <a:xfrm>
          <a:off x="1276350" y="8372475"/>
          <a:ext cx="20288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VENDEDORES</a:t>
          </a:r>
        </a:p>
      </xdr:txBody>
    </xdr:sp>
    <xdr:clientData/>
  </xdr:twoCellAnchor>
  <xdr:twoCellAnchor>
    <xdr:from>
      <xdr:col>16</xdr:col>
      <xdr:colOff>9525</xdr:colOff>
      <xdr:row>44</xdr:row>
      <xdr:rowOff>57150</xdr:rowOff>
    </xdr:from>
    <xdr:to>
      <xdr:col>26</xdr:col>
      <xdr:colOff>180975</xdr:colOff>
      <xdr:row>45</xdr:row>
      <xdr:rowOff>95250</xdr:rowOff>
    </xdr:to>
    <xdr:sp macro="" textlink="" fLocksText="0">
      <xdr:nvSpPr>
        <xdr:cNvPr id="5134" name="AutoShape 247">
          <a:extLst>
            <a:ext uri="{FF2B5EF4-FFF2-40B4-BE49-F238E27FC236}">
              <a16:creationId xmlns:a16="http://schemas.microsoft.com/office/drawing/2014/main" id="{00000000-0008-0000-0300-00000E140000}"/>
            </a:ext>
          </a:extLst>
        </xdr:cNvPr>
        <xdr:cNvSpPr>
          <a:spLocks noChangeArrowheads="1"/>
        </xdr:cNvSpPr>
      </xdr:nvSpPr>
      <xdr:spPr bwMode="auto">
        <a:xfrm>
          <a:off x="3495675" y="8372475"/>
          <a:ext cx="20955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CLIENTES</a:t>
          </a:r>
        </a:p>
      </xdr:txBody>
    </xdr:sp>
    <xdr:clientData/>
  </xdr:twoCellAnchor>
  <xdr:twoCellAnchor>
    <xdr:from>
      <xdr:col>28</xdr:col>
      <xdr:colOff>9525</xdr:colOff>
      <xdr:row>44</xdr:row>
      <xdr:rowOff>57150</xdr:rowOff>
    </xdr:from>
    <xdr:to>
      <xdr:col>38</xdr:col>
      <xdr:colOff>180975</xdr:colOff>
      <xdr:row>45</xdr:row>
      <xdr:rowOff>95250</xdr:rowOff>
    </xdr:to>
    <xdr:sp macro="" textlink="" fLocksText="0">
      <xdr:nvSpPr>
        <xdr:cNvPr id="5135" name="AutoShape 248">
          <a:extLst>
            <a:ext uri="{FF2B5EF4-FFF2-40B4-BE49-F238E27FC236}">
              <a16:creationId xmlns:a16="http://schemas.microsoft.com/office/drawing/2014/main" id="{00000000-0008-0000-0300-00000F140000}"/>
            </a:ext>
          </a:extLst>
        </xdr:cNvPr>
        <xdr:cNvSpPr>
          <a:spLocks noChangeArrowheads="1"/>
        </xdr:cNvSpPr>
      </xdr:nvSpPr>
      <xdr:spPr bwMode="auto">
        <a:xfrm>
          <a:off x="5781675" y="8372475"/>
          <a:ext cx="19907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GRUPO DE PRECIOS</a:t>
          </a:r>
        </a:p>
      </xdr:txBody>
    </xdr:sp>
    <xdr:clientData/>
  </xdr:twoCellAnchor>
  <xdr:twoCellAnchor>
    <xdr:from>
      <xdr:col>40</xdr:col>
      <xdr:colOff>9525</xdr:colOff>
      <xdr:row>44</xdr:row>
      <xdr:rowOff>47625</xdr:rowOff>
    </xdr:from>
    <xdr:to>
      <xdr:col>47</xdr:col>
      <xdr:colOff>447675</xdr:colOff>
      <xdr:row>45</xdr:row>
      <xdr:rowOff>95250</xdr:rowOff>
    </xdr:to>
    <xdr:sp macro="" textlink="" fLocksText="0">
      <xdr:nvSpPr>
        <xdr:cNvPr id="5136" name="AutoShape 249">
          <a:extLst>
            <a:ext uri="{FF2B5EF4-FFF2-40B4-BE49-F238E27FC236}">
              <a16:creationId xmlns:a16="http://schemas.microsoft.com/office/drawing/2014/main" id="{00000000-0008-0000-0300-000010140000}"/>
            </a:ext>
          </a:extLst>
        </xdr:cNvPr>
        <xdr:cNvSpPr>
          <a:spLocks noChangeArrowheads="1"/>
        </xdr:cNvSpPr>
      </xdr:nvSpPr>
      <xdr:spPr bwMode="auto">
        <a:xfrm>
          <a:off x="7962900" y="8362950"/>
          <a:ext cx="1704975" cy="209550"/>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F. AUTORIZACION</a:t>
          </a:r>
        </a:p>
      </xdr:txBody>
    </xdr:sp>
    <xdr:clientData/>
  </xdr:twoCellAnchor>
  <xdr:twoCellAnchor>
    <xdr:from>
      <xdr:col>4</xdr:col>
      <xdr:colOff>9525</xdr:colOff>
      <xdr:row>54</xdr:row>
      <xdr:rowOff>57150</xdr:rowOff>
    </xdr:from>
    <xdr:to>
      <xdr:col>15</xdr:col>
      <xdr:colOff>0</xdr:colOff>
      <xdr:row>55</xdr:row>
      <xdr:rowOff>95250</xdr:rowOff>
    </xdr:to>
    <xdr:sp macro="" textlink="" fLocksText="0">
      <xdr:nvSpPr>
        <xdr:cNvPr id="5137" name="AutoShape 292">
          <a:extLst>
            <a:ext uri="{FF2B5EF4-FFF2-40B4-BE49-F238E27FC236}">
              <a16:creationId xmlns:a16="http://schemas.microsoft.com/office/drawing/2014/main" id="{00000000-0008-0000-0300-000011140000}"/>
            </a:ext>
          </a:extLst>
        </xdr:cNvPr>
        <xdr:cNvSpPr>
          <a:spLocks noChangeArrowheads="1"/>
        </xdr:cNvSpPr>
      </xdr:nvSpPr>
      <xdr:spPr bwMode="auto">
        <a:xfrm>
          <a:off x="1276350" y="10315575"/>
          <a:ext cx="20288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ESQUEMA DE CLIENTE</a:t>
          </a:r>
        </a:p>
      </xdr:txBody>
    </xdr:sp>
    <xdr:clientData/>
  </xdr:twoCellAnchor>
  <xdr:twoCellAnchor>
    <xdr:from>
      <xdr:col>16</xdr:col>
      <xdr:colOff>9525</xdr:colOff>
      <xdr:row>54</xdr:row>
      <xdr:rowOff>57150</xdr:rowOff>
    </xdr:from>
    <xdr:to>
      <xdr:col>26</xdr:col>
      <xdr:colOff>180975</xdr:colOff>
      <xdr:row>55</xdr:row>
      <xdr:rowOff>95250</xdr:rowOff>
    </xdr:to>
    <xdr:sp macro="" textlink="" fLocksText="0">
      <xdr:nvSpPr>
        <xdr:cNvPr id="5138" name="AutoShape 293">
          <a:extLst>
            <a:ext uri="{FF2B5EF4-FFF2-40B4-BE49-F238E27FC236}">
              <a16:creationId xmlns:a16="http://schemas.microsoft.com/office/drawing/2014/main" id="{00000000-0008-0000-0300-000012140000}"/>
            </a:ext>
          </a:extLst>
        </xdr:cNvPr>
        <xdr:cNvSpPr>
          <a:spLocks noChangeArrowheads="1"/>
        </xdr:cNvSpPr>
      </xdr:nvSpPr>
      <xdr:spPr bwMode="auto">
        <a:xfrm>
          <a:off x="3495675" y="10315575"/>
          <a:ext cx="20955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LISTA DE PRECIOS</a:t>
          </a:r>
        </a:p>
      </xdr:txBody>
    </xdr:sp>
    <xdr:clientData/>
  </xdr:twoCellAnchor>
  <xdr:twoCellAnchor>
    <xdr:from>
      <xdr:col>28</xdr:col>
      <xdr:colOff>9525</xdr:colOff>
      <xdr:row>54</xdr:row>
      <xdr:rowOff>57150</xdr:rowOff>
    </xdr:from>
    <xdr:to>
      <xdr:col>38</xdr:col>
      <xdr:colOff>180975</xdr:colOff>
      <xdr:row>55</xdr:row>
      <xdr:rowOff>95250</xdr:rowOff>
    </xdr:to>
    <xdr:sp macro="" textlink="" fLocksText="0">
      <xdr:nvSpPr>
        <xdr:cNvPr id="5139" name="AutoShape 294">
          <a:extLst>
            <a:ext uri="{FF2B5EF4-FFF2-40B4-BE49-F238E27FC236}">
              <a16:creationId xmlns:a16="http://schemas.microsoft.com/office/drawing/2014/main" id="{00000000-0008-0000-0300-000013140000}"/>
            </a:ext>
          </a:extLst>
        </xdr:cNvPr>
        <xdr:cNvSpPr>
          <a:spLocks noChangeArrowheads="1"/>
        </xdr:cNvSpPr>
      </xdr:nvSpPr>
      <xdr:spPr bwMode="auto">
        <a:xfrm>
          <a:off x="5781675" y="10315575"/>
          <a:ext cx="19907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CENTRO SUMINISTRADOR</a:t>
          </a:r>
        </a:p>
      </xdr:txBody>
    </xdr:sp>
    <xdr:clientData/>
  </xdr:twoCellAnchor>
  <xdr:twoCellAnchor>
    <xdr:from>
      <xdr:col>39</xdr:col>
      <xdr:colOff>171450</xdr:colOff>
      <xdr:row>54</xdr:row>
      <xdr:rowOff>66675</xdr:rowOff>
    </xdr:from>
    <xdr:to>
      <xdr:col>48</xdr:col>
      <xdr:colOff>0</xdr:colOff>
      <xdr:row>55</xdr:row>
      <xdr:rowOff>104775</xdr:rowOff>
    </xdr:to>
    <xdr:sp macro="" textlink="" fLocksText="0">
      <xdr:nvSpPr>
        <xdr:cNvPr id="5140" name="AutoShape 295">
          <a:extLst>
            <a:ext uri="{FF2B5EF4-FFF2-40B4-BE49-F238E27FC236}">
              <a16:creationId xmlns:a16="http://schemas.microsoft.com/office/drawing/2014/main" id="{00000000-0008-0000-0300-000014140000}"/>
            </a:ext>
          </a:extLst>
        </xdr:cNvPr>
        <xdr:cNvSpPr>
          <a:spLocks noChangeArrowheads="1"/>
        </xdr:cNvSpPr>
      </xdr:nvSpPr>
      <xdr:spPr bwMode="auto">
        <a:xfrm>
          <a:off x="7943850" y="10325100"/>
          <a:ext cx="1752600"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VENDEDOR</a:t>
          </a:r>
        </a:p>
      </xdr:txBody>
    </xdr:sp>
    <xdr:clientData/>
  </xdr:twoCellAnchor>
  <xdr:twoCellAnchor>
    <xdr:from>
      <xdr:col>1</xdr:col>
      <xdr:colOff>0</xdr:colOff>
      <xdr:row>19</xdr:row>
      <xdr:rowOff>19050</xdr:rowOff>
    </xdr:from>
    <xdr:to>
      <xdr:col>14</xdr:col>
      <xdr:colOff>161925</xdr:colOff>
      <xdr:row>21</xdr:row>
      <xdr:rowOff>57150</xdr:rowOff>
    </xdr:to>
    <xdr:sp macro="" textlink="" fLocksText="0">
      <xdr:nvSpPr>
        <xdr:cNvPr id="5141" name="AutoShape 102">
          <a:extLst>
            <a:ext uri="{FF2B5EF4-FFF2-40B4-BE49-F238E27FC236}">
              <a16:creationId xmlns:a16="http://schemas.microsoft.com/office/drawing/2014/main" id="{00000000-0008-0000-0300-000015140000}"/>
            </a:ext>
          </a:extLst>
        </xdr:cNvPr>
        <xdr:cNvSpPr>
          <a:spLocks noChangeArrowheads="1"/>
        </xdr:cNvSpPr>
      </xdr:nvSpPr>
      <xdr:spPr bwMode="auto">
        <a:xfrm>
          <a:off x="723900" y="3638550"/>
          <a:ext cx="2562225" cy="381000"/>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DATOS GENERALES</a:t>
          </a:r>
        </a:p>
      </xdr:txBody>
    </xdr:sp>
    <xdr:clientData/>
  </xdr:twoCellAnchor>
  <xdr:twoCellAnchor>
    <xdr:from>
      <xdr:col>1</xdr:col>
      <xdr:colOff>0</xdr:colOff>
      <xdr:row>33</xdr:row>
      <xdr:rowOff>57150</xdr:rowOff>
    </xdr:from>
    <xdr:to>
      <xdr:col>14</xdr:col>
      <xdr:colOff>161925</xdr:colOff>
      <xdr:row>34</xdr:row>
      <xdr:rowOff>95250</xdr:rowOff>
    </xdr:to>
    <xdr:sp macro="" textlink="" fLocksText="0">
      <xdr:nvSpPr>
        <xdr:cNvPr id="5142" name="AutoShape 102">
          <a:extLst>
            <a:ext uri="{FF2B5EF4-FFF2-40B4-BE49-F238E27FC236}">
              <a16:creationId xmlns:a16="http://schemas.microsoft.com/office/drawing/2014/main" id="{00000000-0008-0000-0300-000016140000}"/>
            </a:ext>
          </a:extLst>
        </xdr:cNvPr>
        <xdr:cNvSpPr>
          <a:spLocks noChangeArrowheads="1"/>
        </xdr:cNvSpPr>
      </xdr:nvSpPr>
      <xdr:spPr bwMode="auto">
        <a:xfrm>
          <a:off x="723900" y="6324600"/>
          <a:ext cx="25622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CONTACTOS</a:t>
          </a:r>
        </a:p>
      </xdr:txBody>
    </xdr:sp>
    <xdr:clientData/>
  </xdr:twoCellAnchor>
  <xdr:twoCellAnchor>
    <xdr:from>
      <xdr:col>1</xdr:col>
      <xdr:colOff>0</xdr:colOff>
      <xdr:row>41</xdr:row>
      <xdr:rowOff>57150</xdr:rowOff>
    </xdr:from>
    <xdr:to>
      <xdr:col>14</xdr:col>
      <xdr:colOff>161925</xdr:colOff>
      <xdr:row>42</xdr:row>
      <xdr:rowOff>95250</xdr:rowOff>
    </xdr:to>
    <xdr:sp macro="" textlink="" fLocksText="0">
      <xdr:nvSpPr>
        <xdr:cNvPr id="5143" name="AutoShape 102">
          <a:extLst>
            <a:ext uri="{FF2B5EF4-FFF2-40B4-BE49-F238E27FC236}">
              <a16:creationId xmlns:a16="http://schemas.microsoft.com/office/drawing/2014/main" id="{00000000-0008-0000-0300-000017140000}"/>
            </a:ext>
          </a:extLst>
        </xdr:cNvPr>
        <xdr:cNvSpPr>
          <a:spLocks noChangeArrowheads="1"/>
        </xdr:cNvSpPr>
      </xdr:nvSpPr>
      <xdr:spPr bwMode="auto">
        <a:xfrm>
          <a:off x="723900" y="7848600"/>
          <a:ext cx="25622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VENTAS</a:t>
          </a:r>
        </a:p>
      </xdr:txBody>
    </xdr:sp>
    <xdr:clientData/>
  </xdr:twoCellAnchor>
  <xdr:twoCellAnchor>
    <xdr:from>
      <xdr:col>1</xdr:col>
      <xdr:colOff>0</xdr:colOff>
      <xdr:row>64</xdr:row>
      <xdr:rowOff>57150</xdr:rowOff>
    </xdr:from>
    <xdr:to>
      <xdr:col>14</xdr:col>
      <xdr:colOff>161925</xdr:colOff>
      <xdr:row>65</xdr:row>
      <xdr:rowOff>95250</xdr:rowOff>
    </xdr:to>
    <xdr:sp macro="" textlink="" fLocksText="0">
      <xdr:nvSpPr>
        <xdr:cNvPr id="5144" name="AutoShape 102">
          <a:extLst>
            <a:ext uri="{FF2B5EF4-FFF2-40B4-BE49-F238E27FC236}">
              <a16:creationId xmlns:a16="http://schemas.microsoft.com/office/drawing/2014/main" id="{00000000-0008-0000-0300-000018140000}"/>
            </a:ext>
          </a:extLst>
        </xdr:cNvPr>
        <xdr:cNvSpPr>
          <a:spLocks noChangeArrowheads="1"/>
        </xdr:cNvSpPr>
      </xdr:nvSpPr>
      <xdr:spPr bwMode="auto">
        <a:xfrm>
          <a:off x="723900" y="12258675"/>
          <a:ext cx="2562225" cy="200025"/>
        </a:xfrm>
        <a:prstGeom prst="roundRect">
          <a:avLst>
            <a:gd name="adj" fmla="val 16667"/>
          </a:avLst>
        </a:prstGeom>
        <a:solidFill>
          <a:srgbClr val="000000"/>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27360" bIns="27360" anchor="ctr"/>
        <a:lstStyle/>
        <a:p>
          <a:pPr algn="ctr" rtl="0">
            <a:defRPr sz="1000"/>
          </a:pPr>
          <a:r>
            <a:rPr lang="es-GT" sz="1100" b="1" i="0" u="none" strike="noStrike" baseline="0">
              <a:solidFill>
                <a:srgbClr val="FFFFFF"/>
              </a:solidFill>
              <a:latin typeface="Arial"/>
              <a:cs typeface="Arial"/>
            </a:rPr>
            <a:t>FORMA DE PAGO</a:t>
          </a:r>
        </a:p>
      </xdr:txBody>
    </xdr:sp>
    <xdr:clientData/>
  </xdr:twoCellAnchor>
  <xdr:twoCellAnchor>
    <xdr:from>
      <xdr:col>1</xdr:col>
      <xdr:colOff>0</xdr:colOff>
      <xdr:row>0</xdr:row>
      <xdr:rowOff>0</xdr:rowOff>
    </xdr:from>
    <xdr:to>
      <xdr:col>7</xdr:col>
      <xdr:colOff>85725</xdr:colOff>
      <xdr:row>2</xdr:row>
      <xdr:rowOff>28575</xdr:rowOff>
    </xdr:to>
    <xdr:pic>
      <xdr:nvPicPr>
        <xdr:cNvPr id="16871" name="Picture 2819">
          <a:extLst>
            <a:ext uri="{FF2B5EF4-FFF2-40B4-BE49-F238E27FC236}">
              <a16:creationId xmlns:a16="http://schemas.microsoft.com/office/drawing/2014/main" id="{00000000-0008-0000-0300-0000E7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0"/>
          <a:ext cx="1171575"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17</xdr:col>
          <xdr:colOff>0</xdr:colOff>
          <xdr:row>8</xdr:row>
          <xdr:rowOff>0</xdr:rowOff>
        </xdr:from>
        <xdr:to>
          <xdr:col>19</xdr:col>
          <xdr:colOff>9525</xdr:colOff>
          <xdr:row>9</xdr:row>
          <xdr:rowOff>28575</xdr:rowOff>
        </xdr:to>
        <xdr:sp macro="" textlink="">
          <xdr:nvSpPr>
            <xdr:cNvPr id="5146" name="Check Box 350"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11</xdr:row>
          <xdr:rowOff>161925</xdr:rowOff>
        </xdr:from>
        <xdr:to>
          <xdr:col>34</xdr:col>
          <xdr:colOff>95250</xdr:colOff>
          <xdr:row>13</xdr:row>
          <xdr:rowOff>19050</xdr:rowOff>
        </xdr:to>
        <xdr:sp macro="" textlink="">
          <xdr:nvSpPr>
            <xdr:cNvPr id="5147" name="Check Box 356"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10</xdr:row>
          <xdr:rowOff>142875</xdr:rowOff>
        </xdr:from>
        <xdr:to>
          <xdr:col>34</xdr:col>
          <xdr:colOff>95250</xdr:colOff>
          <xdr:row>12</xdr:row>
          <xdr:rowOff>0</xdr:rowOff>
        </xdr:to>
        <xdr:sp macro="" textlink="">
          <xdr:nvSpPr>
            <xdr:cNvPr id="5148" name="Check Box 357"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xdr:row>
          <xdr:rowOff>161925</xdr:rowOff>
        </xdr:from>
        <xdr:to>
          <xdr:col>34</xdr:col>
          <xdr:colOff>95250</xdr:colOff>
          <xdr:row>11</xdr:row>
          <xdr:rowOff>19050</xdr:rowOff>
        </xdr:to>
        <xdr:sp macro="" textlink="">
          <xdr:nvSpPr>
            <xdr:cNvPr id="5149" name="Check Box 358"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8</xdr:row>
          <xdr:rowOff>161925</xdr:rowOff>
        </xdr:from>
        <xdr:to>
          <xdr:col>34</xdr:col>
          <xdr:colOff>95250</xdr:colOff>
          <xdr:row>10</xdr:row>
          <xdr:rowOff>19050</xdr:rowOff>
        </xdr:to>
        <xdr:sp macro="" textlink="">
          <xdr:nvSpPr>
            <xdr:cNvPr id="5150" name="Check Box 359"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7</xdr:row>
          <xdr:rowOff>295275</xdr:rowOff>
        </xdr:from>
        <xdr:to>
          <xdr:col>34</xdr:col>
          <xdr:colOff>85725</xdr:colOff>
          <xdr:row>9</xdr:row>
          <xdr:rowOff>66675</xdr:rowOff>
        </xdr:to>
        <xdr:sp macro="" textlink="">
          <xdr:nvSpPr>
            <xdr:cNvPr id="5151" name="Check Box 36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13</xdr:row>
          <xdr:rowOff>76200</xdr:rowOff>
        </xdr:from>
        <xdr:to>
          <xdr:col>34</xdr:col>
          <xdr:colOff>95250</xdr:colOff>
          <xdr:row>15</xdr:row>
          <xdr:rowOff>133350</xdr:rowOff>
        </xdr:to>
        <xdr:sp macro="" textlink="">
          <xdr:nvSpPr>
            <xdr:cNvPr id="5152" name="Check Box 364"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xdr:row>
          <xdr:rowOff>180975</xdr:rowOff>
        </xdr:from>
        <xdr:to>
          <xdr:col>2</xdr:col>
          <xdr:colOff>95250</xdr:colOff>
          <xdr:row>9</xdr:row>
          <xdr:rowOff>38100</xdr:rowOff>
        </xdr:to>
        <xdr:sp macro="" textlink="">
          <xdr:nvSpPr>
            <xdr:cNvPr id="5155" name="Check Box 348"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13</xdr:row>
          <xdr:rowOff>0</xdr:rowOff>
        </xdr:from>
        <xdr:to>
          <xdr:col>34</xdr:col>
          <xdr:colOff>95250</xdr:colOff>
          <xdr:row>14</xdr:row>
          <xdr:rowOff>28575</xdr:rowOff>
        </xdr:to>
        <xdr:sp macro="" textlink="">
          <xdr:nvSpPr>
            <xdr:cNvPr id="5156" name="Check Box 18"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xdr:row>
          <xdr:rowOff>161925</xdr:rowOff>
        </xdr:from>
        <xdr:to>
          <xdr:col>19</xdr:col>
          <xdr:colOff>28575</xdr:colOff>
          <xdr:row>10</xdr:row>
          <xdr:rowOff>19050</xdr:rowOff>
        </xdr:to>
        <xdr:sp macro="" textlink="">
          <xdr:nvSpPr>
            <xdr:cNvPr id="5157" name="Check Box 19"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64</xdr:row>
          <xdr:rowOff>0</xdr:rowOff>
        </xdr:from>
        <xdr:to>
          <xdr:col>19</xdr:col>
          <xdr:colOff>38100</xdr:colOff>
          <xdr:row>64</xdr:row>
          <xdr:rowOff>0</xdr:rowOff>
        </xdr:to>
        <xdr:sp macro="" textlink="">
          <xdr:nvSpPr>
            <xdr:cNvPr id="5160" name="Check Box 22"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xdr:colOff>
          <xdr:row>64</xdr:row>
          <xdr:rowOff>0</xdr:rowOff>
        </xdr:from>
        <xdr:to>
          <xdr:col>22</xdr:col>
          <xdr:colOff>104775</xdr:colOff>
          <xdr:row>64</xdr:row>
          <xdr:rowOff>0</xdr:rowOff>
        </xdr:to>
        <xdr:sp macro="" textlink="">
          <xdr:nvSpPr>
            <xdr:cNvPr id="5161" name="Check Box 23"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3" Type="http://schemas.openxmlformats.org/officeDocument/2006/relationships/vmlDrawing" Target="../drawings/vmlDrawing3.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 Type="http://schemas.openxmlformats.org/officeDocument/2006/relationships/drawing" Target="../drawings/drawing3.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3.bin"/><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omments" Target="../comments3.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3" Type="http://schemas.openxmlformats.org/officeDocument/2006/relationships/ctrlProp" Target="../ctrlProps/ctrlProp78.xml"/><Relationship Id="rId7" Type="http://schemas.openxmlformats.org/officeDocument/2006/relationships/ctrlProp" Target="../ctrlProps/ctrlProp82.xml"/><Relationship Id="rId12" Type="http://schemas.openxmlformats.org/officeDocument/2006/relationships/ctrlProp" Target="../ctrlProps/ctrlProp87.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81.xml"/><Relationship Id="rId11" Type="http://schemas.openxmlformats.org/officeDocument/2006/relationships/ctrlProp" Target="../ctrlProps/ctrlProp86.xml"/><Relationship Id="rId5" Type="http://schemas.openxmlformats.org/officeDocument/2006/relationships/ctrlProp" Target="../ctrlProps/ctrlProp80.xml"/><Relationship Id="rId15" Type="http://schemas.openxmlformats.org/officeDocument/2006/relationships/comments" Target="../comments4.xml"/><Relationship Id="rId10" Type="http://schemas.openxmlformats.org/officeDocument/2006/relationships/ctrlProp" Target="../ctrlProps/ctrlProp85.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42"/>
    <pageSetUpPr fitToPage="1"/>
  </sheetPr>
  <dimension ref="A1:AX92"/>
  <sheetViews>
    <sheetView showGridLines="0" tabSelected="1" zoomScaleNormal="100" zoomScaleSheetLayoutView="75" workbookViewId="0">
      <selection activeCell="AD29" sqref="AD29:AO29"/>
    </sheetView>
  </sheetViews>
  <sheetFormatPr defaultColWidth="9.140625" defaultRowHeight="15.75"/>
  <cols>
    <col min="1" max="1" width="8" style="73" customWidth="1"/>
    <col min="2" max="8" width="3.7109375" style="73" customWidth="1"/>
    <col min="9" max="9" width="4" style="73" customWidth="1"/>
    <col min="10" max="10" width="2.5703125" style="73" customWidth="1"/>
    <col min="11" max="11" width="3.7109375" style="73" customWidth="1"/>
    <col min="12" max="12" width="2.7109375" style="73" customWidth="1"/>
    <col min="13" max="13" width="1.5703125" style="73" customWidth="1"/>
    <col min="14" max="20" width="2.7109375" style="73" customWidth="1"/>
    <col min="21" max="22" width="5.42578125" style="73" customWidth="1"/>
    <col min="23" max="25" width="2.140625" style="73" customWidth="1"/>
    <col min="26" max="26" width="2.42578125" style="73" customWidth="1"/>
    <col min="27" max="27" width="6.5703125" style="73" customWidth="1"/>
    <col min="28" max="29" width="2.85546875" style="73" customWidth="1"/>
    <col min="30" max="30" width="4.7109375" style="73" customWidth="1"/>
    <col min="31" max="36" width="2.85546875" style="73" customWidth="1"/>
    <col min="37" max="37" width="2.140625" style="73" customWidth="1"/>
    <col min="38" max="38" width="3" style="73" customWidth="1"/>
    <col min="39" max="41" width="2.7109375" style="73" customWidth="1"/>
    <col min="42" max="42" width="2.28515625" style="73" customWidth="1"/>
    <col min="43" max="45" width="2.7109375" style="73" customWidth="1"/>
    <col min="46" max="46" width="3.5703125" style="73" customWidth="1"/>
    <col min="47" max="47" width="2.7109375" style="73" customWidth="1"/>
    <col min="48" max="48" width="7.7109375" style="73" customWidth="1"/>
    <col min="49" max="49" width="2.7109375" style="73" customWidth="1"/>
    <col min="50" max="50" width="2.7109375" style="75" customWidth="1"/>
    <col min="51" max="51" width="9.140625" style="75"/>
    <col min="52" max="52" width="7.85546875" style="75" customWidth="1"/>
    <col min="53" max="16384" width="9.140625" style="75"/>
  </cols>
  <sheetData>
    <row r="1" spans="1:50" ht="14.25" customHeight="1">
      <c r="I1" s="74"/>
    </row>
    <row r="2" spans="1:50">
      <c r="AF2" s="76"/>
      <c r="AH2" s="74" t="s">
        <v>156</v>
      </c>
      <c r="AK2" s="76"/>
      <c r="AM2" s="76"/>
      <c r="AO2" s="166" t="s">
        <v>531</v>
      </c>
      <c r="AP2" s="166"/>
      <c r="AQ2" s="166"/>
      <c r="AR2" s="166"/>
      <c r="AS2" s="166"/>
      <c r="AT2" s="166"/>
      <c r="AU2" s="166"/>
      <c r="AV2" s="166"/>
    </row>
    <row r="3" spans="1:50" ht="18" customHeight="1">
      <c r="AF3" s="76"/>
      <c r="AN3" s="76"/>
    </row>
    <row r="4" spans="1:50">
      <c r="B4" s="189" t="s">
        <v>157</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77"/>
    </row>
    <row r="5" spans="1:50" ht="8.25" customHeight="1"/>
    <row r="6" spans="1:50">
      <c r="A6" s="78"/>
      <c r="B6" s="76" t="s">
        <v>158</v>
      </c>
      <c r="C6" s="78"/>
      <c r="D6" s="78"/>
      <c r="E6" s="78"/>
      <c r="F6" s="190" t="s">
        <v>159</v>
      </c>
      <c r="G6" s="190"/>
      <c r="H6" s="190"/>
      <c r="I6" s="190"/>
      <c r="J6" s="190"/>
      <c r="K6" s="190"/>
      <c r="L6" s="190"/>
      <c r="M6" s="190"/>
      <c r="N6" s="190"/>
      <c r="O6" s="190"/>
      <c r="P6" s="76" t="s">
        <v>160</v>
      </c>
      <c r="T6" s="78"/>
      <c r="V6" s="166" t="s">
        <v>833</v>
      </c>
      <c r="W6" s="166"/>
      <c r="X6" s="166"/>
      <c r="Y6" s="166"/>
      <c r="Z6" s="166"/>
      <c r="AA6" s="166"/>
      <c r="AB6" s="166"/>
      <c r="AC6" s="166"/>
      <c r="AD6" s="166"/>
      <c r="AG6" s="76" t="s">
        <v>161</v>
      </c>
      <c r="AI6" s="78"/>
      <c r="AJ6" s="78"/>
      <c r="AK6" s="78"/>
      <c r="AL6" s="78"/>
      <c r="AM6" s="191"/>
      <c r="AN6" s="191"/>
      <c r="AO6" s="191"/>
      <c r="AP6" s="191"/>
      <c r="AQ6" s="191"/>
      <c r="AR6" s="191"/>
      <c r="AS6" s="191"/>
      <c r="AT6" s="191"/>
      <c r="AU6" s="191"/>
      <c r="AV6" s="191"/>
      <c r="AW6" s="78"/>
    </row>
    <row r="7" spans="1:50" ht="10.5" customHeight="1">
      <c r="A7" s="78"/>
      <c r="B7" s="78"/>
      <c r="C7" s="78"/>
      <c r="D7" s="78"/>
      <c r="E7" s="78"/>
      <c r="F7" s="78"/>
      <c r="G7" s="78"/>
      <c r="H7" s="78"/>
      <c r="I7" s="78"/>
      <c r="J7" s="78"/>
      <c r="K7" s="78"/>
      <c r="L7" s="78"/>
      <c r="M7" s="78"/>
      <c r="N7" s="78"/>
      <c r="O7" s="78"/>
      <c r="P7" s="78"/>
      <c r="Q7" s="79" t="str">
        <f>IF(Q9&amp;Q10&amp;Q11&amp;Q12="DISN","DI",Q9&amp;Q10&amp;Q11&amp;Q12)</f>
        <v>DI</v>
      </c>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50" ht="22.5" customHeight="1">
      <c r="A8" s="78"/>
      <c r="B8" s="78"/>
      <c r="C8" s="78"/>
      <c r="D8" s="78"/>
      <c r="E8" s="78"/>
      <c r="F8" s="78"/>
      <c r="G8" s="78"/>
      <c r="H8" s="78"/>
      <c r="I8" s="78"/>
      <c r="J8" s="78"/>
      <c r="K8" s="78"/>
      <c r="L8" s="78"/>
      <c r="M8" s="78"/>
      <c r="N8" s="78"/>
      <c r="O8" s="78"/>
      <c r="P8" s="78"/>
      <c r="Q8" s="78"/>
      <c r="R8" s="78"/>
      <c r="S8" s="122"/>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50" ht="13.5" customHeight="1">
      <c r="A9" s="80"/>
      <c r="B9" s="80"/>
      <c r="C9" s="78"/>
      <c r="D9" s="73" t="s">
        <v>837</v>
      </c>
      <c r="P9" s="78"/>
      <c r="Q9" s="80" t="str">
        <f>IF(OR(S9=TRUE, S18=TRUE),"VD","")</f>
        <v/>
      </c>
      <c r="R9" s="80"/>
      <c r="S9" s="6" t="b">
        <v>0</v>
      </c>
      <c r="T9" s="73" t="s">
        <v>163</v>
      </c>
      <c r="AF9" s="78"/>
      <c r="AG9" s="80"/>
      <c r="AW9" s="78"/>
    </row>
    <row r="10" spans="1:50" ht="13.5" customHeight="1">
      <c r="A10" s="80"/>
      <c r="B10" s="80"/>
      <c r="C10" s="78"/>
      <c r="D10" s="75"/>
      <c r="P10" s="78"/>
      <c r="Q10" s="80" t="str">
        <f>IF(OR(S10=TRUE, S19=TRUE),"DI","")</f>
        <v>DI</v>
      </c>
      <c r="R10" s="80"/>
      <c r="S10" s="7" t="b">
        <v>1</v>
      </c>
      <c r="T10" s="73" t="s">
        <v>166</v>
      </c>
      <c r="AF10" s="78"/>
      <c r="AG10" s="80"/>
      <c r="AW10" s="78"/>
    </row>
    <row r="11" spans="1:50" ht="13.5" customHeight="1">
      <c r="B11" s="80"/>
      <c r="C11" s="78"/>
      <c r="D11" s="81"/>
      <c r="E11" s="82"/>
      <c r="F11" s="82"/>
      <c r="G11" s="82"/>
      <c r="P11" s="78"/>
      <c r="Q11" s="80" t="str">
        <f>IF(OR(S11=TRUE, S20=TRUE),"SN","")</f>
        <v/>
      </c>
      <c r="R11" s="80"/>
      <c r="S11" s="7" t="b">
        <v>0</v>
      </c>
      <c r="T11" s="73" t="s">
        <v>168</v>
      </c>
      <c r="AF11" s="78"/>
      <c r="AG11" s="80"/>
      <c r="AW11" s="78"/>
    </row>
    <row r="12" spans="1:50" ht="13.5" customHeight="1">
      <c r="B12" s="80"/>
      <c r="C12" s="78"/>
      <c r="D12" s="81"/>
      <c r="E12" s="82"/>
      <c r="F12" s="82"/>
      <c r="G12" s="82"/>
      <c r="H12" s="82"/>
      <c r="P12" s="78"/>
      <c r="Q12" s="80" t="str">
        <f>IF(OR(S12=TRUE, S21=TRUE),"AC","")</f>
        <v/>
      </c>
      <c r="R12" s="80"/>
      <c r="S12" s="7" t="b">
        <v>0</v>
      </c>
      <c r="T12" s="73" t="s">
        <v>169</v>
      </c>
      <c r="U12" s="78"/>
      <c r="V12" s="78"/>
      <c r="W12" s="78"/>
      <c r="X12" s="78"/>
      <c r="Y12" s="78"/>
      <c r="Z12" s="78"/>
      <c r="AA12" s="78"/>
      <c r="AB12" s="78"/>
      <c r="AC12" s="78"/>
      <c r="AD12" s="78"/>
      <c r="AE12" s="78"/>
      <c r="AF12" s="78"/>
      <c r="AG12" s="80"/>
      <c r="AW12" s="78"/>
    </row>
    <row r="13" spans="1:50" ht="13.5" customHeight="1">
      <c r="A13" s="78"/>
      <c r="S13" s="111"/>
      <c r="T13" s="83" t="str">
        <f>IF(Q7="VD","",IF(Q7="DI","",IF(Q7="SN","",IF(Q7="AC","",IF(Q7="VDSN","",IF(Q7="","Seleccionar Canal","SELECCIÓN - INCORRECTA"))))))</f>
        <v/>
      </c>
      <c r="U13" s="78"/>
      <c r="V13" s="78"/>
      <c r="W13" s="78"/>
      <c r="X13" s="78"/>
      <c r="Y13" s="78"/>
      <c r="Z13" s="78"/>
      <c r="AA13" s="78"/>
      <c r="AB13" s="78"/>
      <c r="AC13" s="78"/>
      <c r="AD13" s="78"/>
      <c r="AE13" s="78"/>
      <c r="AF13" s="78"/>
      <c r="AG13" s="80"/>
      <c r="AW13" s="78"/>
    </row>
    <row r="14" spans="1:50" ht="13.5" customHeight="1">
      <c r="A14" s="78"/>
      <c r="S14" s="111"/>
      <c r="T14" s="83"/>
      <c r="U14" s="78"/>
      <c r="V14" s="78"/>
      <c r="W14" s="78"/>
      <c r="X14" s="78"/>
      <c r="Y14" s="78"/>
      <c r="Z14" s="78"/>
      <c r="AA14" s="78"/>
      <c r="AB14" s="78"/>
      <c r="AC14" s="78"/>
      <c r="AD14" s="78"/>
      <c r="AE14" s="78"/>
      <c r="AF14" s="78"/>
      <c r="AG14" s="80"/>
      <c r="AW14" s="78"/>
    </row>
    <row r="15" spans="1:50" ht="13.5" customHeight="1">
      <c r="A15" s="78"/>
      <c r="S15" s="111"/>
      <c r="T15" s="83"/>
      <c r="U15" s="78"/>
      <c r="V15" s="78"/>
      <c r="W15" s="78"/>
      <c r="X15" s="78"/>
      <c r="Y15" s="78"/>
      <c r="Z15" s="78"/>
      <c r="AA15" s="78"/>
      <c r="AB15" s="78"/>
      <c r="AC15" s="78"/>
      <c r="AD15" s="78"/>
      <c r="AE15" s="78"/>
      <c r="AF15" s="78"/>
      <c r="AG15" s="80"/>
      <c r="AH15" s="80"/>
      <c r="AI15" s="78"/>
      <c r="AJ15" s="73" t="s">
        <v>170</v>
      </c>
      <c r="AK15" s="78"/>
      <c r="AL15" s="73" t="s">
        <v>171</v>
      </c>
      <c r="AW15" s="78"/>
    </row>
    <row r="16" spans="1:50" ht="13.5" customHeight="1">
      <c r="A16" s="78"/>
      <c r="S16" s="111"/>
      <c r="T16" s="83"/>
      <c r="U16" s="78"/>
      <c r="V16" s="78"/>
      <c r="W16" s="78"/>
      <c r="X16" s="78"/>
      <c r="Y16" s="78"/>
      <c r="Z16" s="78"/>
      <c r="AA16" s="78"/>
      <c r="AB16" s="78"/>
      <c r="AC16" s="78"/>
      <c r="AD16" s="78"/>
      <c r="AE16" s="78"/>
      <c r="AF16" s="78"/>
      <c r="AG16" s="80"/>
      <c r="AH16" s="80"/>
      <c r="AI16" s="78"/>
      <c r="AJ16" s="73" t="s">
        <v>176</v>
      </c>
      <c r="AK16" s="78"/>
      <c r="AL16" s="78" t="s">
        <v>177</v>
      </c>
      <c r="AW16" s="78"/>
    </row>
    <row r="17" spans="1:49" ht="13.5" customHeight="1">
      <c r="A17" s="78"/>
      <c r="B17" s="139" t="s">
        <v>178</v>
      </c>
      <c r="C17" s="139"/>
      <c r="D17" s="78"/>
      <c r="E17" s="78"/>
      <c r="F17" s="78"/>
      <c r="G17" s="78"/>
      <c r="H17" s="78"/>
      <c r="I17" s="78"/>
      <c r="J17" s="78"/>
      <c r="K17" s="78"/>
      <c r="L17" s="78"/>
      <c r="M17" s="78"/>
      <c r="N17" s="78"/>
      <c r="O17" s="78"/>
      <c r="P17" s="78"/>
      <c r="Q17" s="78"/>
      <c r="R17" s="78"/>
      <c r="S17" s="122"/>
      <c r="T17" s="78"/>
      <c r="U17" s="78"/>
      <c r="V17" s="78"/>
      <c r="W17" s="78"/>
      <c r="X17" s="78"/>
      <c r="Y17" s="78"/>
      <c r="Z17" s="78"/>
      <c r="AA17" s="78"/>
      <c r="AB17" s="78"/>
      <c r="AC17" s="78"/>
      <c r="AD17" s="78"/>
      <c r="AE17" s="78"/>
      <c r="AF17" s="78"/>
      <c r="AG17" s="80"/>
      <c r="AH17" s="80"/>
      <c r="AI17" s="78"/>
      <c r="AW17" s="78"/>
    </row>
    <row r="18" spans="1:49" ht="13.5" customHeight="1">
      <c r="A18" s="80"/>
      <c r="B18" s="80"/>
      <c r="C18" s="138" t="b">
        <v>0</v>
      </c>
      <c r="D18" s="85" t="s">
        <v>838</v>
      </c>
      <c r="E18" s="85"/>
      <c r="F18" s="85"/>
      <c r="G18" s="85"/>
      <c r="H18" s="85"/>
      <c r="I18" s="85"/>
      <c r="J18" s="85"/>
      <c r="K18" s="85"/>
      <c r="L18" s="85"/>
      <c r="M18" s="85"/>
      <c r="N18" s="85"/>
      <c r="O18" s="85"/>
      <c r="P18" s="130"/>
      <c r="Q18" s="130"/>
      <c r="R18" s="131"/>
      <c r="S18" s="132" t="b">
        <v>0</v>
      </c>
      <c r="T18" s="130" t="s">
        <v>163</v>
      </c>
      <c r="U18" s="133"/>
      <c r="V18" s="133"/>
      <c r="W18" s="133"/>
      <c r="X18" s="133"/>
      <c r="Y18" s="133"/>
      <c r="Z18" s="133"/>
      <c r="AA18" s="133"/>
      <c r="AB18" s="133"/>
      <c r="AC18" s="133"/>
      <c r="AD18" s="133"/>
      <c r="AE18" s="133"/>
      <c r="AF18" s="130"/>
      <c r="AG18" s="131"/>
      <c r="AH18" s="84"/>
      <c r="AI18" s="85"/>
      <c r="AJ18" s="86" t="s">
        <v>179</v>
      </c>
      <c r="AK18" s="87"/>
      <c r="AL18" s="87" t="s">
        <v>180</v>
      </c>
      <c r="AM18" s="87"/>
      <c r="AN18" s="87"/>
      <c r="AO18" s="87"/>
      <c r="AP18" s="87"/>
      <c r="AQ18" s="87"/>
      <c r="AR18" s="87"/>
      <c r="AS18" s="87"/>
      <c r="AT18" s="87"/>
      <c r="AU18" s="87"/>
      <c r="AV18" s="87"/>
      <c r="AW18" s="78"/>
    </row>
    <row r="19" spans="1:49" ht="13.5" customHeight="1">
      <c r="A19" s="78"/>
      <c r="C19" s="122"/>
      <c r="P19" s="78"/>
      <c r="Q19" s="79" t="str">
        <f>IF(Q9&amp;Q10&amp;Q11&amp;Q12="DISN","DI",Q9&amp;Q10&amp;Q11&amp;Q12)</f>
        <v>DI</v>
      </c>
      <c r="R19" s="80"/>
      <c r="S19" s="7" t="b">
        <v>0</v>
      </c>
      <c r="T19" s="73" t="s">
        <v>166</v>
      </c>
      <c r="AF19" s="78"/>
      <c r="AG19" s="80"/>
      <c r="AH19" s="80"/>
      <c r="AI19" s="78"/>
      <c r="AJ19" s="89" t="s">
        <v>181</v>
      </c>
      <c r="AL19" s="73" t="s">
        <v>182</v>
      </c>
      <c r="AW19" s="78"/>
    </row>
    <row r="20" spans="1:49" ht="13.5" customHeight="1">
      <c r="A20" s="78"/>
      <c r="C20" s="122"/>
      <c r="P20" s="78"/>
      <c r="Q20" s="78"/>
      <c r="R20" s="80"/>
      <c r="S20" s="7" t="b">
        <v>0</v>
      </c>
      <c r="T20" s="73" t="s">
        <v>168</v>
      </c>
      <c r="AF20" s="78"/>
      <c r="AG20" s="80"/>
      <c r="AH20" s="80"/>
      <c r="AI20" s="78"/>
      <c r="AJ20" s="89" t="s">
        <v>185</v>
      </c>
      <c r="AL20" s="73" t="s">
        <v>186</v>
      </c>
      <c r="AW20" s="78"/>
    </row>
    <row r="21" spans="1:49" ht="13.5" customHeight="1">
      <c r="A21" s="78"/>
      <c r="B21" s="78"/>
      <c r="C21" s="78"/>
      <c r="D21" s="78"/>
      <c r="E21" s="78"/>
      <c r="F21" s="78"/>
      <c r="R21" s="80"/>
      <c r="S21" s="7" t="b">
        <v>0</v>
      </c>
      <c r="T21" s="73" t="s">
        <v>169</v>
      </c>
      <c r="U21" s="78"/>
      <c r="V21" s="78"/>
      <c r="W21" s="78"/>
      <c r="X21" s="78"/>
      <c r="Y21" s="78"/>
      <c r="Z21" s="78"/>
      <c r="AA21" s="78"/>
      <c r="AB21" s="78"/>
      <c r="AC21" s="78"/>
      <c r="AD21" s="78"/>
      <c r="AE21" s="78"/>
      <c r="AF21" s="78"/>
      <c r="AG21" s="80"/>
      <c r="AH21" s="80"/>
      <c r="AI21" s="78"/>
      <c r="AJ21" s="89" t="s">
        <v>183</v>
      </c>
      <c r="AL21" s="73" t="s">
        <v>184</v>
      </c>
      <c r="AN21" s="78"/>
      <c r="AO21" s="78"/>
      <c r="AP21" s="78"/>
      <c r="AQ21" s="78"/>
      <c r="AR21" s="78"/>
      <c r="AS21" s="78"/>
      <c r="AT21" s="78"/>
      <c r="AU21" s="78"/>
      <c r="AV21" s="78"/>
      <c r="AW21" s="78"/>
    </row>
    <row r="22" spans="1:49" ht="13.5" customHeight="1">
      <c r="A22" s="78"/>
      <c r="B22" s="88" t="str">
        <f>IF(AO2="AMPLIACION","→Complete campos marcados en color amarillo únicamente.","")</f>
        <v/>
      </c>
      <c r="C22" s="78"/>
      <c r="D22" s="78"/>
      <c r="E22" s="78"/>
      <c r="F22" s="78"/>
      <c r="R22" s="80"/>
      <c r="S22" s="7"/>
      <c r="T22" s="83" t="str">
        <f>IF(Q19="VD","",IF(Q19="DI","",IF(Q19="SN","",IF(Q19="AC","",IF(Q19="VDSN","",IF(Q19="","Seleccionar Canal","SELECCIÓN - INCORRECTA"))))))</f>
        <v/>
      </c>
      <c r="U22" s="78"/>
      <c r="V22" s="78"/>
      <c r="W22" s="78"/>
      <c r="X22" s="78"/>
      <c r="Y22" s="78"/>
      <c r="Z22" s="78"/>
      <c r="AA22" s="78"/>
      <c r="AB22" s="78"/>
      <c r="AC22" s="78"/>
      <c r="AD22" s="78"/>
      <c r="AE22" s="78"/>
      <c r="AF22" s="78"/>
      <c r="AG22" s="80"/>
      <c r="AH22" s="80"/>
      <c r="AI22" s="78"/>
      <c r="AJ22" s="89" t="s">
        <v>2091</v>
      </c>
      <c r="AL22" s="73" t="s">
        <v>2092</v>
      </c>
      <c r="AM22" s="78"/>
      <c r="AN22" s="78"/>
      <c r="AO22" s="78"/>
      <c r="AP22" s="78"/>
      <c r="AQ22" s="78"/>
      <c r="AR22" s="78"/>
      <c r="AS22" s="78"/>
      <c r="AT22" s="78"/>
      <c r="AU22" s="78"/>
      <c r="AV22" s="78"/>
      <c r="AW22" s="78"/>
    </row>
    <row r="23" spans="1:49" ht="13.5" customHeight="1">
      <c r="A23" s="78"/>
      <c r="B23" s="88" t="str">
        <f>IF(AO2="MODIFICACION","→Coloque la nueva información en los campos marcados en color verde únicamente.","")</f>
        <v/>
      </c>
      <c r="C23" s="78"/>
      <c r="D23" s="78"/>
      <c r="E23" s="78"/>
      <c r="F23" s="78"/>
      <c r="R23" s="80"/>
      <c r="S23" s="7"/>
      <c r="U23" s="78"/>
      <c r="V23" s="78"/>
      <c r="W23" s="78"/>
      <c r="X23" s="78"/>
      <c r="Y23" s="78"/>
      <c r="Z23" s="78"/>
      <c r="AA23" s="78"/>
      <c r="AB23" s="78"/>
      <c r="AC23" s="78"/>
      <c r="AD23" s="78"/>
      <c r="AE23" s="78"/>
      <c r="AF23" s="78"/>
      <c r="AG23" s="80"/>
      <c r="AH23" s="80"/>
      <c r="AI23" s="78"/>
      <c r="AJ23" s="89"/>
      <c r="AM23" s="78"/>
      <c r="AN23" s="78"/>
      <c r="AO23" s="78"/>
      <c r="AP23" s="78"/>
      <c r="AQ23" s="78"/>
      <c r="AR23" s="78"/>
      <c r="AS23" s="78"/>
      <c r="AT23" s="78"/>
      <c r="AU23" s="78"/>
      <c r="AV23" s="78"/>
      <c r="AW23" s="78"/>
    </row>
    <row r="24" spans="1:49" ht="13.5" customHeight="1">
      <c r="A24" s="78"/>
      <c r="B24" s="78"/>
      <c r="C24" s="78"/>
      <c r="D24" s="78"/>
      <c r="E24" s="78"/>
      <c r="F24" s="78"/>
      <c r="R24" s="78"/>
      <c r="S24" s="111"/>
      <c r="T24" s="75"/>
      <c r="U24" s="78"/>
      <c r="V24" s="78"/>
      <c r="W24" s="78"/>
      <c r="X24" s="78"/>
      <c r="Y24" s="78"/>
      <c r="Z24" s="78"/>
      <c r="AA24" s="78"/>
      <c r="AB24" s="78"/>
      <c r="AC24" s="78"/>
      <c r="AD24" s="78"/>
      <c r="AE24" s="78"/>
      <c r="AF24" s="78"/>
      <c r="AG24" s="80"/>
      <c r="AH24" s="80"/>
      <c r="AI24" s="78"/>
      <c r="AM24" s="78"/>
      <c r="AN24" s="78"/>
      <c r="AO24" s="78"/>
      <c r="AP24" s="78"/>
      <c r="AQ24" s="78"/>
      <c r="AR24" s="78"/>
      <c r="AS24" s="78"/>
      <c r="AT24" s="78"/>
      <c r="AU24" s="78"/>
      <c r="AV24" s="78"/>
      <c r="AW24" s="78"/>
    </row>
    <row r="25" spans="1:49" ht="8.25" customHeight="1">
      <c r="A25" s="78"/>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row>
    <row r="26" spans="1:49">
      <c r="A26" s="80"/>
      <c r="B26" s="74" t="s">
        <v>0</v>
      </c>
      <c r="G26" s="192"/>
      <c r="H26" s="192"/>
      <c r="I26" s="192"/>
      <c r="J26" s="192"/>
      <c r="K26" s="192"/>
      <c r="L26" s="193"/>
      <c r="M26" s="193"/>
      <c r="N26" s="193"/>
      <c r="O26" s="193"/>
      <c r="P26" s="193"/>
      <c r="Q26" s="193"/>
      <c r="R26" s="193"/>
      <c r="S26" s="193"/>
      <c r="T26" s="193"/>
      <c r="U26" s="193"/>
      <c r="V26" s="193"/>
      <c r="W26" s="193"/>
      <c r="X26" s="193"/>
      <c r="Y26" s="193"/>
      <c r="Z26" s="193"/>
      <c r="AA26" s="193"/>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78"/>
    </row>
    <row r="27" spans="1:49" ht="15.75" customHeight="1">
      <c r="A27" s="78"/>
      <c r="B27" s="74" t="s">
        <v>2080</v>
      </c>
      <c r="G27" s="78"/>
      <c r="H27" s="78"/>
      <c r="I27" s="78"/>
      <c r="J27" s="78"/>
      <c r="K27" s="78"/>
      <c r="L27" s="216"/>
      <c r="M27" s="216"/>
      <c r="N27" s="216"/>
      <c r="O27" s="216"/>
      <c r="P27" s="216"/>
      <c r="Q27" s="216"/>
      <c r="R27" s="216"/>
      <c r="S27" s="216"/>
      <c r="T27" s="216"/>
      <c r="U27" s="216"/>
      <c r="V27" s="216"/>
      <c r="W27" s="157"/>
      <c r="X27" s="157"/>
      <c r="Y27" s="157"/>
      <c r="Z27" s="157"/>
      <c r="AA27" s="157"/>
      <c r="AB27" s="157"/>
      <c r="AC27" s="157"/>
      <c r="AD27" s="157"/>
      <c r="AE27" s="158" t="s">
        <v>2079</v>
      </c>
      <c r="AF27" s="212"/>
      <c r="AG27" s="212"/>
      <c r="AH27" s="212"/>
      <c r="AI27" s="212"/>
      <c r="AJ27" s="212"/>
      <c r="AK27" s="212"/>
      <c r="AL27" s="212"/>
      <c r="AM27" s="212"/>
      <c r="AN27" s="212"/>
      <c r="AO27" s="212"/>
      <c r="AP27" s="212"/>
      <c r="AQ27" s="212"/>
      <c r="AR27" s="212"/>
      <c r="AS27" s="212"/>
      <c r="AT27" s="212"/>
      <c r="AU27" s="212"/>
      <c r="AV27" s="212"/>
      <c r="AW27" s="78"/>
    </row>
    <row r="28" spans="1:49">
      <c r="A28" s="78"/>
      <c r="B28" s="74" t="s">
        <v>188</v>
      </c>
      <c r="G28" s="213"/>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5"/>
      <c r="AW28" s="78"/>
    </row>
    <row r="29" spans="1:49" s="1" customFormat="1">
      <c r="A29" s="12"/>
      <c r="B29" s="10" t="s">
        <v>839</v>
      </c>
      <c r="C29" s="12"/>
      <c r="D29" s="12"/>
      <c r="E29" s="12"/>
      <c r="G29" s="200"/>
      <c r="H29" s="200"/>
      <c r="I29" s="200"/>
      <c r="J29" s="200"/>
      <c r="K29" s="10" t="s">
        <v>203</v>
      </c>
      <c r="L29" s="10"/>
      <c r="M29" s="12"/>
      <c r="N29" s="141"/>
      <c r="O29" s="142" t="str">
        <f>"MUNI"&amp;MID(P29,1,2)</f>
        <v>MUNI05</v>
      </c>
      <c r="P29" s="201" t="s">
        <v>1992</v>
      </c>
      <c r="Q29" s="202"/>
      <c r="R29" s="202"/>
      <c r="S29" s="202"/>
      <c r="T29" s="202"/>
      <c r="U29" s="202"/>
      <c r="V29" s="202"/>
      <c r="W29" s="202"/>
      <c r="X29" s="202"/>
      <c r="Y29" s="203" t="s">
        <v>831</v>
      </c>
      <c r="Z29" s="204"/>
      <c r="AA29" s="204"/>
      <c r="AB29" s="204"/>
      <c r="AC29" s="205"/>
      <c r="AD29" s="206" t="s">
        <v>994</v>
      </c>
      <c r="AE29" s="207"/>
      <c r="AF29" s="207"/>
      <c r="AG29" s="207"/>
      <c r="AH29" s="207"/>
      <c r="AI29" s="207"/>
      <c r="AJ29" s="207"/>
      <c r="AK29" s="207"/>
      <c r="AL29" s="207"/>
      <c r="AM29" s="207"/>
      <c r="AN29" s="207"/>
      <c r="AO29" s="208"/>
      <c r="AP29" s="10" t="s">
        <v>1</v>
      </c>
      <c r="AQ29" s="12"/>
      <c r="AR29" s="209" t="s">
        <v>841</v>
      </c>
      <c r="AS29" s="210"/>
      <c r="AT29" s="210"/>
      <c r="AU29" s="210"/>
      <c r="AV29" s="211"/>
      <c r="AW29" s="143" t="s">
        <v>840</v>
      </c>
    </row>
    <row r="30" spans="1:49">
      <c r="A30" s="78"/>
      <c r="B30" s="74" t="s">
        <v>192</v>
      </c>
      <c r="G30" s="78"/>
      <c r="H30" s="78"/>
      <c r="I30" s="78"/>
      <c r="J30" s="194"/>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6"/>
      <c r="AW30" s="78"/>
    </row>
    <row r="31" spans="1:49">
      <c r="A31" s="78"/>
      <c r="B31" s="74" t="s">
        <v>193</v>
      </c>
      <c r="G31" s="197"/>
      <c r="H31" s="197"/>
      <c r="I31" s="197"/>
      <c r="J31" s="198"/>
      <c r="K31" s="198"/>
      <c r="L31" s="198"/>
      <c r="M31" s="198"/>
      <c r="N31" s="199" t="s">
        <v>194</v>
      </c>
      <c r="O31" s="199"/>
      <c r="P31" s="199"/>
      <c r="Q31" s="199"/>
      <c r="R31" s="198"/>
      <c r="S31" s="198"/>
      <c r="T31" s="198"/>
      <c r="U31" s="199" t="s">
        <v>195</v>
      </c>
      <c r="V31" s="199"/>
      <c r="W31" s="199"/>
      <c r="X31" s="199"/>
      <c r="Y31" s="199"/>
      <c r="Z31" s="188"/>
      <c r="AA31" s="188"/>
      <c r="AB31" s="188"/>
      <c r="AC31" s="188"/>
      <c r="AD31" s="188"/>
      <c r="AE31" s="188"/>
      <c r="AF31" s="188"/>
      <c r="AG31" s="78"/>
      <c r="AH31" s="76" t="s">
        <v>196</v>
      </c>
      <c r="AJ31" s="188"/>
      <c r="AK31" s="188"/>
      <c r="AL31" s="188"/>
      <c r="AM31" s="188"/>
      <c r="AN31" s="188"/>
      <c r="AO31" s="188"/>
      <c r="AP31" s="188"/>
      <c r="AQ31" s="78"/>
      <c r="AR31" s="76" t="s">
        <v>194</v>
      </c>
      <c r="AS31" s="78"/>
      <c r="AT31" s="188"/>
      <c r="AU31" s="188"/>
      <c r="AV31" s="188"/>
      <c r="AW31" s="78"/>
    </row>
    <row r="32" spans="1:49">
      <c r="A32" s="78"/>
      <c r="B32" s="74" t="s">
        <v>197</v>
      </c>
      <c r="F32" s="90"/>
      <c r="G32" s="164"/>
      <c r="H32" s="165"/>
      <c r="I32" s="165"/>
      <c r="J32" s="165"/>
      <c r="K32" s="165"/>
      <c r="L32" s="165"/>
      <c r="M32" s="165"/>
      <c r="N32" s="165"/>
      <c r="O32" s="165"/>
      <c r="P32" s="165"/>
      <c r="Q32" s="165"/>
      <c r="R32" s="165"/>
      <c r="S32" s="165"/>
      <c r="T32" s="165"/>
      <c r="U32" s="165"/>
      <c r="V32" s="165"/>
      <c r="W32" s="165"/>
      <c r="X32" s="165"/>
      <c r="Y32" s="165"/>
      <c r="Z32" s="165"/>
      <c r="AA32" s="165"/>
      <c r="AB32" s="91"/>
      <c r="AC32" s="87"/>
      <c r="AD32" s="78"/>
      <c r="AE32" s="76"/>
      <c r="AF32" s="78"/>
      <c r="AG32" s="78"/>
      <c r="AH32" s="78"/>
      <c r="AI32" s="78"/>
      <c r="AJ32" s="78"/>
      <c r="AK32" s="78"/>
      <c r="AL32" s="78"/>
      <c r="AM32" s="78"/>
      <c r="AN32" s="78"/>
      <c r="AO32" s="78"/>
      <c r="AP32" s="78"/>
      <c r="AQ32" s="78"/>
      <c r="AR32" s="78"/>
      <c r="AS32" s="78"/>
      <c r="AT32" s="78"/>
      <c r="AU32" s="78"/>
      <c r="AV32" s="78"/>
      <c r="AW32" s="78"/>
    </row>
    <row r="33" spans="1:49">
      <c r="A33" s="78"/>
      <c r="B33" s="74" t="s">
        <v>2</v>
      </c>
      <c r="G33" s="78"/>
      <c r="H33" s="78"/>
      <c r="I33" s="166"/>
      <c r="J33" s="166"/>
      <c r="K33" s="166"/>
      <c r="L33" s="166"/>
      <c r="M33" s="166"/>
      <c r="N33" s="166"/>
      <c r="O33" s="166"/>
      <c r="P33" s="166"/>
      <c r="Q33" s="166"/>
      <c r="R33" s="166"/>
      <c r="S33" s="166"/>
      <c r="T33" s="166"/>
      <c r="U33" s="166"/>
      <c r="V33" s="166"/>
      <c r="W33" s="78"/>
      <c r="X33" s="76" t="s">
        <v>198</v>
      </c>
      <c r="Y33" s="78"/>
      <c r="AA33" s="78"/>
      <c r="AC33" s="78"/>
      <c r="AD33" s="78"/>
      <c r="AE33" s="78"/>
      <c r="AF33" s="78"/>
      <c r="AG33" s="78"/>
      <c r="AH33" s="76"/>
      <c r="AI33" s="78"/>
      <c r="AJ33" s="78"/>
      <c r="AK33" s="76"/>
      <c r="AL33" s="78"/>
      <c r="AM33" s="167">
        <f>L27</f>
        <v>0</v>
      </c>
      <c r="AN33" s="168"/>
      <c r="AO33" s="168"/>
      <c r="AP33" s="168"/>
      <c r="AQ33" s="168"/>
      <c r="AR33" s="168"/>
      <c r="AS33" s="168"/>
      <c r="AT33" s="168"/>
      <c r="AU33" s="168"/>
      <c r="AV33" s="169"/>
      <c r="AW33" s="78"/>
    </row>
    <row r="34" spans="1:49" s="1" customFormat="1">
      <c r="A34" s="12"/>
      <c r="B34" s="74" t="s">
        <v>1998</v>
      </c>
      <c r="C34" s="12"/>
      <c r="D34" s="12"/>
      <c r="E34" s="12"/>
      <c r="F34" s="12"/>
      <c r="G34" s="12"/>
      <c r="H34" s="143" t="s">
        <v>1999</v>
      </c>
      <c r="I34" s="170" t="s">
        <v>2050</v>
      </c>
      <c r="J34" s="171"/>
      <c r="K34" s="171"/>
      <c r="L34" s="171"/>
      <c r="M34" s="171"/>
      <c r="N34" s="171"/>
      <c r="O34" s="171"/>
      <c r="P34" s="171"/>
      <c r="Q34" s="171"/>
      <c r="R34" s="171"/>
      <c r="S34" s="171"/>
      <c r="T34" s="171"/>
      <c r="U34" s="171"/>
      <c r="V34" s="172"/>
      <c r="W34" s="12"/>
      <c r="X34" s="12"/>
      <c r="Y34" s="76" t="s">
        <v>2000</v>
      </c>
      <c r="Z34" s="12"/>
      <c r="AA34" s="12"/>
      <c r="AC34" s="12"/>
      <c r="AD34" s="12"/>
      <c r="AE34" s="12"/>
      <c r="AF34" s="143"/>
      <c r="AG34" s="173" t="s">
        <v>2042</v>
      </c>
      <c r="AH34" s="174"/>
      <c r="AI34" s="174"/>
      <c r="AJ34" s="174"/>
      <c r="AK34" s="174"/>
      <c r="AL34" s="174"/>
      <c r="AM34" s="174"/>
      <c r="AN34" s="174"/>
      <c r="AO34" s="174"/>
      <c r="AP34" s="174"/>
      <c r="AQ34" s="174"/>
      <c r="AR34" s="174"/>
      <c r="AS34" s="174"/>
      <c r="AT34" s="174"/>
      <c r="AU34" s="174"/>
      <c r="AV34" s="175"/>
      <c r="AW34" s="143" t="s">
        <v>2001</v>
      </c>
    </row>
    <row r="35" spans="1:49">
      <c r="A35" s="79" t="s">
        <v>199</v>
      </c>
      <c r="B35" s="74" t="s">
        <v>3</v>
      </c>
      <c r="F35" s="92"/>
      <c r="G35" s="166" t="s">
        <v>7</v>
      </c>
      <c r="H35" s="166"/>
      <c r="I35" s="166"/>
      <c r="J35" s="166"/>
      <c r="K35" s="166"/>
      <c r="L35" s="166"/>
      <c r="M35" s="166"/>
      <c r="N35" s="166"/>
      <c r="O35" s="166"/>
      <c r="P35" s="166"/>
      <c r="Q35" s="166"/>
      <c r="R35" s="93" t="str">
        <f>"RAMO"&amp;Q7</f>
        <v>RAMODI</v>
      </c>
      <c r="S35" s="79"/>
      <c r="U35" s="76" t="s">
        <v>201</v>
      </c>
      <c r="V35" s="78"/>
      <c r="X35" s="78"/>
      <c r="Y35" s="166" t="s">
        <v>79</v>
      </c>
      <c r="Z35" s="166"/>
      <c r="AA35" s="166"/>
      <c r="AB35" s="166"/>
      <c r="AC35" s="166"/>
      <c r="AD35" s="166"/>
      <c r="AE35" s="166"/>
      <c r="AF35" s="166"/>
      <c r="AG35" s="166"/>
      <c r="AH35" s="166"/>
      <c r="AI35" s="166"/>
      <c r="AJ35" s="79" t="str">
        <f>"SUBRAMO"&amp;MID(G35,1,2)</f>
        <v>SUBRAMO32</v>
      </c>
      <c r="AK35" s="78"/>
      <c r="AL35" s="166"/>
      <c r="AM35" s="166"/>
      <c r="AN35" s="166"/>
      <c r="AO35" s="166"/>
      <c r="AP35" s="166"/>
      <c r="AQ35" s="166"/>
      <c r="AR35" s="166"/>
      <c r="AS35" s="166"/>
      <c r="AT35" s="166"/>
      <c r="AU35" s="166"/>
      <c r="AV35" s="166"/>
      <c r="AW35" s="78"/>
    </row>
    <row r="36" spans="1:49">
      <c r="A36" s="76"/>
      <c r="B36" s="74" t="s">
        <v>554</v>
      </c>
      <c r="G36" s="78"/>
      <c r="I36" s="78"/>
      <c r="J36" s="78"/>
      <c r="K36" s="218" t="s">
        <v>200</v>
      </c>
      <c r="L36" s="218"/>
      <c r="M36" s="218"/>
      <c r="N36" s="218"/>
      <c r="O36" s="218"/>
      <c r="P36" s="218"/>
      <c r="Q36" s="218"/>
      <c r="R36" s="218"/>
      <c r="S36" s="218"/>
      <c r="T36" s="218"/>
      <c r="U36" s="218"/>
      <c r="V36" s="78"/>
      <c r="W36" s="78"/>
      <c r="X36" s="78"/>
      <c r="Y36" s="166"/>
      <c r="Z36" s="166"/>
      <c r="AA36" s="166"/>
      <c r="AB36" s="166"/>
      <c r="AC36" s="166"/>
      <c r="AD36" s="166"/>
      <c r="AE36" s="166"/>
      <c r="AF36" s="166"/>
      <c r="AG36" s="166"/>
      <c r="AH36" s="166"/>
      <c r="AI36" s="166"/>
      <c r="AJ36" s="78"/>
      <c r="AK36" s="78"/>
      <c r="AL36" s="166"/>
      <c r="AM36" s="166"/>
      <c r="AN36" s="166"/>
      <c r="AO36" s="166"/>
      <c r="AP36" s="166"/>
      <c r="AQ36" s="166"/>
      <c r="AR36" s="166"/>
      <c r="AS36" s="166"/>
      <c r="AT36" s="166"/>
      <c r="AU36" s="166"/>
      <c r="AV36" s="166"/>
    </row>
    <row r="37" spans="1:49">
      <c r="A37" s="78"/>
      <c r="B37" s="74" t="s">
        <v>102</v>
      </c>
      <c r="G37" s="78"/>
      <c r="H37" s="78"/>
      <c r="I37" s="166" t="s">
        <v>103</v>
      </c>
      <c r="J37" s="166"/>
      <c r="K37" s="166"/>
      <c r="L37" s="166"/>
      <c r="M37" s="166"/>
      <c r="N37" s="166"/>
      <c r="O37" s="166"/>
      <c r="P37" s="166"/>
      <c r="Q37" s="166"/>
      <c r="R37" s="166"/>
      <c r="S37" s="166"/>
      <c r="T37" s="79" t="str">
        <f>"CLASEDECLIENTE"&amp;Q7</f>
        <v>CLASEDECLIENTEDI</v>
      </c>
      <c r="U37" s="78"/>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row>
    <row r="38" spans="1:49" s="1" customFormat="1">
      <c r="A38" s="12"/>
      <c r="B38" s="74" t="s">
        <v>1995</v>
      </c>
      <c r="C38" s="12"/>
      <c r="D38" s="12"/>
      <c r="E38" s="12"/>
      <c r="F38" s="12"/>
      <c r="G38" s="12"/>
      <c r="H38" s="12"/>
      <c r="I38" s="12"/>
      <c r="J38" s="12"/>
      <c r="K38" s="12"/>
      <c r="L38" s="227"/>
      <c r="M38" s="227"/>
      <c r="N38" s="227"/>
      <c r="O38" s="227"/>
      <c r="P38" s="227"/>
      <c r="Q38" s="227"/>
      <c r="R38" s="227"/>
      <c r="S38" s="227"/>
      <c r="T38" s="227"/>
      <c r="U38" s="227"/>
      <c r="V38" s="74"/>
      <c r="X38" s="12"/>
      <c r="Y38" s="12"/>
      <c r="Z38" s="155" t="s">
        <v>1996</v>
      </c>
      <c r="AA38" s="228"/>
      <c r="AB38" s="229"/>
      <c r="AC38" s="229"/>
      <c r="AD38" s="229"/>
      <c r="AE38" s="229"/>
      <c r="AF38" s="230"/>
      <c r="AG38" s="12"/>
      <c r="AH38" s="12"/>
      <c r="AI38" s="12"/>
      <c r="AJ38" s="12"/>
      <c r="AK38" s="12"/>
      <c r="AL38" s="12"/>
      <c r="AM38" s="76" t="s">
        <v>1997</v>
      </c>
      <c r="AN38" s="12"/>
      <c r="AO38" s="12"/>
      <c r="AP38" s="12"/>
      <c r="AQ38" s="231"/>
      <c r="AR38" s="231"/>
      <c r="AS38" s="231"/>
      <c r="AT38" s="231"/>
      <c r="AU38" s="231"/>
      <c r="AV38" s="231"/>
      <c r="AW38" s="12"/>
    </row>
    <row r="39" spans="1:49" ht="12.75" customHeight="1">
      <c r="A39" s="217"/>
      <c r="B39" s="78"/>
      <c r="C39" s="78"/>
      <c r="D39" s="78"/>
      <c r="E39" s="78"/>
      <c r="F39" s="78"/>
      <c r="G39" s="78"/>
      <c r="H39" s="78"/>
      <c r="I39" s="78"/>
      <c r="J39" s="78"/>
      <c r="K39" s="78"/>
      <c r="L39" s="78"/>
      <c r="M39" s="78"/>
      <c r="N39" s="78"/>
      <c r="O39" s="78"/>
      <c r="P39" s="78"/>
      <c r="Q39" s="78"/>
      <c r="R39" s="78"/>
      <c r="S39" s="78"/>
      <c r="T39" s="78"/>
      <c r="U39" s="78"/>
      <c r="V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row>
    <row r="40" spans="1:49" ht="12.75" customHeight="1">
      <c r="A40" s="217"/>
      <c r="B40" s="78"/>
      <c r="C40" s="78"/>
      <c r="D40" s="78"/>
      <c r="E40" s="78"/>
      <c r="F40" s="78"/>
      <c r="G40" s="95"/>
      <c r="H40" s="95"/>
      <c r="I40" s="95"/>
      <c r="J40" s="95"/>
      <c r="K40" s="95"/>
      <c r="L40" s="95"/>
      <c r="M40" s="95"/>
      <c r="N40" s="95"/>
      <c r="O40" s="95"/>
      <c r="P40" s="95"/>
      <c r="Q40" s="95"/>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row>
    <row r="41" spans="1:49">
      <c r="A41" s="78"/>
      <c r="B41" s="76" t="s">
        <v>0</v>
      </c>
      <c r="C41" s="78"/>
      <c r="D41" s="78"/>
      <c r="E41" s="78"/>
      <c r="F41" s="166"/>
      <c r="G41" s="166"/>
      <c r="H41" s="166"/>
      <c r="I41" s="166"/>
      <c r="J41" s="166"/>
      <c r="K41" s="166"/>
      <c r="L41" s="166"/>
      <c r="M41" s="166"/>
      <c r="N41" s="166"/>
      <c r="O41" s="166"/>
      <c r="P41" s="166"/>
      <c r="Q41" s="166"/>
      <c r="R41" s="166"/>
      <c r="S41" s="166"/>
      <c r="U41" s="76" t="s">
        <v>202</v>
      </c>
      <c r="W41" s="219" t="s">
        <v>2072</v>
      </c>
      <c r="X41" s="220"/>
      <c r="Y41" s="220"/>
      <c r="Z41" s="220"/>
      <c r="AA41" s="220"/>
      <c r="AB41" s="220"/>
      <c r="AC41" s="220"/>
      <c r="AD41" s="220"/>
      <c r="AE41" s="220"/>
      <c r="AF41" s="220"/>
      <c r="AG41" s="221"/>
      <c r="AI41" s="76" t="s">
        <v>203</v>
      </c>
      <c r="AL41" s="222" t="s">
        <v>2073</v>
      </c>
      <c r="AM41" s="222"/>
      <c r="AN41" s="222"/>
      <c r="AO41" s="222"/>
      <c r="AP41" s="222"/>
      <c r="AQ41" s="222"/>
      <c r="AR41" s="222"/>
      <c r="AS41" s="222"/>
      <c r="AT41" s="222"/>
      <c r="AU41" s="222"/>
      <c r="AV41" s="222"/>
      <c r="AW41" s="78"/>
    </row>
    <row r="42" spans="1:49">
      <c r="A42" s="78"/>
      <c r="B42" s="76" t="s">
        <v>197</v>
      </c>
      <c r="C42" s="78"/>
      <c r="D42" s="78"/>
      <c r="E42" s="78"/>
      <c r="F42" s="223"/>
      <c r="G42" s="224"/>
      <c r="H42" s="224"/>
      <c r="I42" s="224"/>
      <c r="J42" s="224"/>
      <c r="K42" s="224"/>
      <c r="L42" s="224"/>
      <c r="M42" s="224"/>
      <c r="N42" s="224"/>
      <c r="O42" s="224"/>
      <c r="P42" s="224"/>
      <c r="Q42" s="224"/>
      <c r="R42" s="224"/>
      <c r="S42" s="224"/>
      <c r="T42" s="225"/>
      <c r="U42" s="78"/>
      <c r="V42" s="76" t="s">
        <v>193</v>
      </c>
      <c r="AA42" s="198"/>
      <c r="AB42" s="198"/>
      <c r="AC42" s="198"/>
      <c r="AD42" s="198"/>
      <c r="AE42" s="198"/>
      <c r="AF42" s="78"/>
      <c r="AG42" s="76" t="s">
        <v>194</v>
      </c>
      <c r="AJ42" s="166"/>
      <c r="AK42" s="166"/>
      <c r="AL42" s="166"/>
      <c r="AM42" s="226" t="s">
        <v>195</v>
      </c>
      <c r="AN42" s="226"/>
      <c r="AO42" s="226"/>
      <c r="AP42" s="226"/>
      <c r="AQ42" s="226"/>
      <c r="AR42" s="166"/>
      <c r="AS42" s="166"/>
      <c r="AT42" s="166"/>
      <c r="AU42" s="166"/>
      <c r="AV42" s="166"/>
    </row>
    <row r="43" spans="1:49">
      <c r="A43" s="78"/>
      <c r="B43" s="76" t="s">
        <v>0</v>
      </c>
      <c r="C43" s="78"/>
      <c r="D43" s="78"/>
      <c r="E43" s="78"/>
      <c r="F43" s="166"/>
      <c r="G43" s="166"/>
      <c r="H43" s="166"/>
      <c r="I43" s="166"/>
      <c r="J43" s="166"/>
      <c r="K43" s="166"/>
      <c r="L43" s="166"/>
      <c r="M43" s="166"/>
      <c r="N43" s="166"/>
      <c r="O43" s="166"/>
      <c r="P43" s="166"/>
      <c r="Q43" s="166"/>
      <c r="R43" s="166"/>
      <c r="S43" s="166"/>
      <c r="U43" s="76" t="s">
        <v>202</v>
      </c>
      <c r="W43" s="183"/>
      <c r="X43" s="184"/>
      <c r="Y43" s="184"/>
      <c r="Z43" s="184"/>
      <c r="AA43" s="184"/>
      <c r="AB43" s="184"/>
      <c r="AC43" s="184"/>
      <c r="AD43" s="184"/>
      <c r="AE43" s="184"/>
      <c r="AF43" s="184"/>
      <c r="AG43" s="185"/>
      <c r="AI43" s="76" t="s">
        <v>203</v>
      </c>
      <c r="AL43" s="186" t="e">
        <f>VLOOKUP(W43,FUNCIONESGRUPOS,2,FALSE)</f>
        <v>#N/A</v>
      </c>
      <c r="AM43" s="186"/>
      <c r="AN43" s="186"/>
      <c r="AO43" s="186"/>
      <c r="AP43" s="186"/>
      <c r="AQ43" s="186"/>
      <c r="AR43" s="186"/>
      <c r="AS43" s="186"/>
      <c r="AT43" s="186"/>
      <c r="AU43" s="186"/>
      <c r="AV43" s="186"/>
      <c r="AW43" s="78"/>
    </row>
    <row r="44" spans="1:49">
      <c r="A44" s="78"/>
      <c r="B44" s="76" t="s">
        <v>197</v>
      </c>
      <c r="C44" s="78"/>
      <c r="D44" s="78"/>
      <c r="E44" s="78"/>
      <c r="F44" s="187"/>
      <c r="G44" s="187"/>
      <c r="H44" s="187"/>
      <c r="I44" s="187"/>
      <c r="J44" s="187"/>
      <c r="K44" s="187"/>
      <c r="L44" s="187"/>
      <c r="M44" s="187"/>
      <c r="N44" s="187"/>
      <c r="O44" s="187"/>
      <c r="P44" s="187"/>
      <c r="Q44" s="187"/>
      <c r="R44" s="187"/>
      <c r="S44" s="187"/>
      <c r="T44" s="187"/>
      <c r="U44" s="78"/>
      <c r="V44" s="76" t="s">
        <v>193</v>
      </c>
      <c r="AA44" s="198"/>
      <c r="AB44" s="198"/>
      <c r="AC44" s="198"/>
      <c r="AD44" s="198"/>
      <c r="AE44" s="198"/>
      <c r="AF44" s="78"/>
      <c r="AG44" s="76" t="s">
        <v>194</v>
      </c>
      <c r="AJ44" s="166"/>
      <c r="AK44" s="166"/>
      <c r="AL44" s="166"/>
      <c r="AM44" s="226" t="s">
        <v>195</v>
      </c>
      <c r="AN44" s="226"/>
      <c r="AO44" s="226"/>
      <c r="AP44" s="226"/>
      <c r="AQ44" s="226"/>
      <c r="AR44" s="166"/>
      <c r="AS44" s="166"/>
      <c r="AT44" s="166"/>
      <c r="AU44" s="166"/>
      <c r="AV44" s="166"/>
      <c r="AW44" s="78"/>
    </row>
    <row r="45" spans="1:49">
      <c r="A45" s="78"/>
      <c r="B45" s="76" t="s">
        <v>0</v>
      </c>
      <c r="C45" s="78"/>
      <c r="D45" s="78"/>
      <c r="E45" s="78"/>
      <c r="F45" s="166"/>
      <c r="G45" s="166"/>
      <c r="H45" s="166"/>
      <c r="I45" s="166"/>
      <c r="J45" s="166"/>
      <c r="K45" s="166"/>
      <c r="L45" s="166"/>
      <c r="M45" s="166"/>
      <c r="N45" s="166"/>
      <c r="O45" s="166"/>
      <c r="P45" s="166"/>
      <c r="Q45" s="166"/>
      <c r="R45" s="166"/>
      <c r="S45" s="166"/>
      <c r="U45" s="76" t="s">
        <v>202</v>
      </c>
      <c r="W45" s="183" t="s">
        <v>252</v>
      </c>
      <c r="X45" s="184"/>
      <c r="Y45" s="184"/>
      <c r="Z45" s="184"/>
      <c r="AA45" s="184"/>
      <c r="AB45" s="184"/>
      <c r="AC45" s="184"/>
      <c r="AD45" s="184"/>
      <c r="AE45" s="184"/>
      <c r="AF45" s="184"/>
      <c r="AG45" s="185"/>
      <c r="AI45" s="76" t="s">
        <v>203</v>
      </c>
      <c r="AL45" s="186" t="str">
        <f>VLOOKUP(W45,FUNCIONESGRUPOS,2,FALSE)</f>
        <v>SEL. FUNCION</v>
      </c>
      <c r="AM45" s="186"/>
      <c r="AN45" s="186"/>
      <c r="AO45" s="186"/>
      <c r="AP45" s="186"/>
      <c r="AQ45" s="186"/>
      <c r="AR45" s="186"/>
      <c r="AS45" s="186"/>
      <c r="AT45" s="186"/>
      <c r="AU45" s="186"/>
      <c r="AV45" s="186"/>
      <c r="AW45" s="78"/>
    </row>
    <row r="46" spans="1:49" ht="15.75" customHeight="1">
      <c r="A46" s="78"/>
      <c r="B46" s="76" t="s">
        <v>197</v>
      </c>
      <c r="C46" s="78"/>
      <c r="D46" s="78"/>
      <c r="E46" s="78"/>
      <c r="F46" s="187"/>
      <c r="G46" s="187"/>
      <c r="H46" s="187"/>
      <c r="I46" s="187"/>
      <c r="J46" s="187"/>
      <c r="K46" s="187"/>
      <c r="L46" s="187"/>
      <c r="M46" s="187"/>
      <c r="N46" s="187"/>
      <c r="O46" s="187"/>
      <c r="P46" s="187"/>
      <c r="Q46" s="187"/>
      <c r="R46" s="187"/>
      <c r="S46" s="187"/>
      <c r="T46" s="187"/>
      <c r="U46" s="78"/>
      <c r="V46" s="76" t="s">
        <v>193</v>
      </c>
      <c r="AA46" s="188"/>
      <c r="AB46" s="188"/>
      <c r="AC46" s="188"/>
      <c r="AD46" s="188"/>
      <c r="AE46" s="188"/>
      <c r="AF46" s="78"/>
      <c r="AG46" s="76" t="s">
        <v>194</v>
      </c>
      <c r="AJ46" s="166"/>
      <c r="AK46" s="166"/>
      <c r="AL46" s="166"/>
      <c r="AM46" s="226" t="s">
        <v>195</v>
      </c>
      <c r="AN46" s="226"/>
      <c r="AO46" s="226"/>
      <c r="AP46" s="226"/>
      <c r="AQ46" s="226"/>
      <c r="AR46" s="166"/>
      <c r="AS46" s="166"/>
      <c r="AT46" s="166"/>
      <c r="AU46" s="166"/>
      <c r="AV46" s="166"/>
      <c r="AW46" s="78"/>
    </row>
    <row r="47" spans="1:49" ht="12.75" customHeight="1">
      <c r="A47" s="217"/>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row>
    <row r="48" spans="1:49" ht="12.75" customHeight="1">
      <c r="A48" s="217"/>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row>
    <row r="49" spans="1:49">
      <c r="A49" s="78"/>
      <c r="B49" s="76" t="s">
        <v>126</v>
      </c>
      <c r="C49" s="78"/>
      <c r="D49" s="78"/>
      <c r="E49" s="78"/>
      <c r="F49" s="78"/>
      <c r="G49" s="78"/>
      <c r="H49" s="78"/>
      <c r="I49" s="166" t="s">
        <v>2005</v>
      </c>
      <c r="J49" s="166"/>
      <c r="K49" s="166"/>
      <c r="L49" s="166"/>
      <c r="M49" s="166"/>
      <c r="N49" s="166"/>
      <c r="O49" s="166"/>
      <c r="P49" s="166"/>
      <c r="Q49" s="166"/>
      <c r="R49" s="166"/>
      <c r="S49" s="166"/>
      <c r="T49" s="166"/>
      <c r="U49" s="166"/>
      <c r="V49" s="166"/>
      <c r="W49" s="166"/>
      <c r="X49" s="166"/>
      <c r="Y49" s="76"/>
      <c r="Z49" s="76" t="s">
        <v>149</v>
      </c>
      <c r="AA49" s="78"/>
      <c r="AB49" s="78"/>
      <c r="AC49" s="78"/>
      <c r="AD49" s="78"/>
      <c r="AE49" s="78"/>
      <c r="AF49" s="78"/>
      <c r="AH49" s="166" t="s">
        <v>2002</v>
      </c>
      <c r="AI49" s="166"/>
      <c r="AJ49" s="166"/>
      <c r="AK49" s="166"/>
      <c r="AL49" s="166"/>
      <c r="AM49" s="166"/>
      <c r="AN49" s="166"/>
      <c r="AO49" s="166"/>
      <c r="AP49" s="166"/>
      <c r="AQ49" s="166"/>
      <c r="AR49" s="166"/>
      <c r="AS49" s="166"/>
      <c r="AT49" s="166"/>
      <c r="AU49" s="166"/>
      <c r="AV49" s="166"/>
      <c r="AW49" s="78"/>
    </row>
    <row r="50" spans="1:49" s="100" customFormat="1">
      <c r="A50" s="96"/>
      <c r="B50" s="97"/>
      <c r="C50" s="96"/>
      <c r="D50" s="96"/>
      <c r="E50" s="96"/>
      <c r="F50" s="96"/>
      <c r="G50" s="96"/>
      <c r="H50" s="96"/>
      <c r="I50" s="96" t="str">
        <f>"GRUPODEVENDEDORES"&amp;Q7</f>
        <v>GRUPODEVENDEDORESDI</v>
      </c>
      <c r="J50" s="98"/>
      <c r="K50" s="98"/>
      <c r="L50" s="98"/>
      <c r="M50" s="98"/>
      <c r="N50" s="98"/>
      <c r="O50" s="98"/>
      <c r="P50" s="98"/>
      <c r="Q50" s="98"/>
      <c r="R50" s="98"/>
      <c r="S50" s="98"/>
      <c r="T50" s="98"/>
      <c r="U50" s="98"/>
      <c r="V50" s="98"/>
      <c r="W50" s="98"/>
      <c r="X50" s="98"/>
      <c r="Y50" s="97"/>
      <c r="Z50" s="97"/>
      <c r="AA50" s="96"/>
      <c r="AB50" s="96"/>
      <c r="AC50" s="96"/>
      <c r="AD50" s="96"/>
      <c r="AE50" s="96" t="str">
        <f>"VENDEDOR"&amp;MID(I51, 1, 3)</f>
        <v>VENDEDOR910</v>
      </c>
      <c r="AF50" s="96"/>
      <c r="AG50" s="99"/>
      <c r="AH50" s="98"/>
      <c r="AI50" s="98"/>
      <c r="AJ50" s="98"/>
      <c r="AK50" s="98"/>
      <c r="AL50" s="98"/>
      <c r="AM50" s="98"/>
      <c r="AN50" s="98"/>
      <c r="AO50" s="98"/>
      <c r="AP50" s="98"/>
      <c r="AQ50" s="98"/>
      <c r="AR50" s="98"/>
      <c r="AS50" s="98"/>
      <c r="AT50" s="98"/>
      <c r="AU50" s="98"/>
      <c r="AV50" s="98"/>
      <c r="AW50" s="96"/>
    </row>
    <row r="51" spans="1:49">
      <c r="A51" s="78"/>
      <c r="B51" s="76" t="s">
        <v>533</v>
      </c>
      <c r="C51" s="78"/>
      <c r="D51" s="78"/>
      <c r="E51" s="78"/>
      <c r="F51" s="78"/>
      <c r="G51" s="78"/>
      <c r="H51" s="78"/>
      <c r="I51" s="176" t="s">
        <v>2153</v>
      </c>
      <c r="J51" s="177"/>
      <c r="K51" s="177"/>
      <c r="L51" s="177"/>
      <c r="M51" s="177"/>
      <c r="N51" s="177"/>
      <c r="O51" s="177"/>
      <c r="P51" s="177"/>
      <c r="Q51" s="177"/>
      <c r="R51" s="177"/>
      <c r="S51" s="177"/>
      <c r="T51" s="177"/>
      <c r="U51" s="177"/>
      <c r="V51" s="177"/>
      <c r="W51" s="177"/>
      <c r="X51" s="178"/>
      <c r="Y51" s="76"/>
      <c r="Z51" s="76" t="s">
        <v>153</v>
      </c>
      <c r="AA51" s="78"/>
      <c r="AB51" s="78"/>
      <c r="AC51" s="78"/>
      <c r="AD51" s="78"/>
      <c r="AE51" s="176" t="s">
        <v>2069</v>
      </c>
      <c r="AF51" s="177"/>
      <c r="AG51" s="177"/>
      <c r="AH51" s="177"/>
      <c r="AI51" s="177"/>
      <c r="AJ51" s="177"/>
      <c r="AK51" s="177"/>
      <c r="AL51" s="177"/>
      <c r="AM51" s="177"/>
      <c r="AN51" s="177"/>
      <c r="AO51" s="177"/>
      <c r="AP51" s="177"/>
      <c r="AQ51" s="177"/>
      <c r="AR51" s="177"/>
      <c r="AS51" s="177"/>
      <c r="AT51" s="177"/>
      <c r="AU51" s="177"/>
      <c r="AV51" s="178"/>
      <c r="AW51" s="78"/>
    </row>
    <row r="52" spans="1:49" s="100" customFormat="1">
      <c r="A52" s="96"/>
      <c r="B52" s="97"/>
      <c r="C52" s="96"/>
      <c r="D52" s="96"/>
      <c r="E52" s="96"/>
      <c r="F52" s="96"/>
      <c r="G52" s="96"/>
      <c r="H52" s="96"/>
      <c r="I52" s="96" t="str">
        <f>"GRUPODECLIENTES"&amp;Q7</f>
        <v>GRUPODECLIENTESDI</v>
      </c>
      <c r="J52" s="98"/>
      <c r="K52" s="98"/>
      <c r="L52" s="98"/>
      <c r="M52" s="98"/>
      <c r="N52" s="98"/>
      <c r="O52" s="98"/>
      <c r="P52" s="98"/>
      <c r="Q52" s="98"/>
      <c r="R52" s="98"/>
      <c r="S52" s="98"/>
      <c r="T52" s="98"/>
      <c r="U52" s="98"/>
      <c r="V52" s="98"/>
      <c r="W52" s="98"/>
      <c r="X52" s="98"/>
      <c r="Y52" s="97"/>
      <c r="Z52" s="97"/>
      <c r="AA52" s="96"/>
      <c r="AB52" s="96"/>
      <c r="AC52" s="96"/>
      <c r="AD52" s="96"/>
      <c r="AE52" s="96"/>
      <c r="AF52" s="96"/>
      <c r="AG52" s="99"/>
      <c r="AH52" s="98"/>
      <c r="AI52" s="98"/>
      <c r="AJ52" s="98"/>
      <c r="AK52" s="98"/>
      <c r="AL52" s="98"/>
      <c r="AM52" s="98"/>
      <c r="AN52" s="98"/>
      <c r="AO52" s="98"/>
      <c r="AP52" s="98"/>
      <c r="AQ52" s="98"/>
      <c r="AR52" s="98"/>
      <c r="AS52" s="98"/>
      <c r="AT52" s="98"/>
      <c r="AU52" s="98"/>
      <c r="AV52" s="98"/>
      <c r="AW52" s="96"/>
    </row>
    <row r="53" spans="1:49">
      <c r="A53" s="78"/>
      <c r="B53" s="76" t="s">
        <v>151</v>
      </c>
      <c r="C53" s="78"/>
      <c r="D53" s="78"/>
      <c r="E53" s="78"/>
      <c r="F53" s="78"/>
      <c r="G53" s="78"/>
      <c r="H53" s="78"/>
      <c r="I53" s="179" t="s">
        <v>492</v>
      </c>
      <c r="J53" s="180"/>
      <c r="K53" s="180"/>
      <c r="L53" s="180"/>
      <c r="M53" s="180"/>
      <c r="N53" s="180"/>
      <c r="O53" s="180"/>
      <c r="P53" s="180"/>
      <c r="Q53" s="180"/>
      <c r="R53" s="180"/>
      <c r="S53" s="180"/>
      <c r="T53" s="180"/>
      <c r="U53" s="180"/>
      <c r="V53" s="180"/>
      <c r="W53" s="180"/>
      <c r="X53" s="181"/>
      <c r="Y53" s="76"/>
      <c r="Z53" s="76" t="s">
        <v>152</v>
      </c>
      <c r="AA53" s="78"/>
      <c r="AB53" s="78"/>
      <c r="AC53" s="78"/>
      <c r="AD53" s="78"/>
      <c r="AE53" s="78"/>
      <c r="AF53" s="78"/>
      <c r="AH53" s="94"/>
      <c r="AI53" s="232" t="s">
        <v>273</v>
      </c>
      <c r="AJ53" s="233"/>
      <c r="AK53" s="233"/>
      <c r="AL53" s="233"/>
      <c r="AM53" s="233"/>
      <c r="AN53" s="233"/>
      <c r="AO53" s="233"/>
      <c r="AP53" s="233"/>
      <c r="AQ53" s="233"/>
      <c r="AR53" s="233"/>
      <c r="AS53" s="233"/>
      <c r="AT53" s="233"/>
      <c r="AU53" s="233"/>
      <c r="AV53" s="234"/>
      <c r="AW53" s="78"/>
    </row>
    <row r="54" spans="1:49" ht="12.75"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8"/>
    </row>
    <row r="55" spans="1:49" ht="12.75" customHeight="1">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row>
    <row r="56" spans="1:49" s="100" customFormat="1" ht="12.75" customHeight="1">
      <c r="A56" s="96"/>
      <c r="B56" s="96"/>
      <c r="C56" s="96"/>
      <c r="D56" s="96"/>
      <c r="E56" s="96" t="str">
        <f>"ESQUEMADECLIENTE"&amp;Q7</f>
        <v>ESQUEMADECLIENTEDI</v>
      </c>
      <c r="F56" s="96"/>
      <c r="G56" s="96"/>
      <c r="H56" s="96"/>
      <c r="I56" s="96"/>
      <c r="J56" s="96"/>
      <c r="K56" s="96"/>
      <c r="L56" s="96"/>
      <c r="M56" s="96"/>
      <c r="N56" s="96"/>
      <c r="O56" s="96"/>
      <c r="P56" s="96"/>
      <c r="Q56" s="96" t="str">
        <f>"LISTADEPRECIOS"&amp;Q7</f>
        <v>LISTADEPRECIOSDI</v>
      </c>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row>
    <row r="57" spans="1:49">
      <c r="A57" s="78"/>
      <c r="B57" s="235" t="s">
        <v>164</v>
      </c>
      <c r="C57" s="235"/>
      <c r="D57" s="78"/>
      <c r="E57" s="182" t="s">
        <v>297</v>
      </c>
      <c r="F57" s="182"/>
      <c r="G57" s="182"/>
      <c r="H57" s="182"/>
      <c r="I57" s="182"/>
      <c r="J57" s="182"/>
      <c r="K57" s="182"/>
      <c r="L57" s="182"/>
      <c r="M57" s="182"/>
      <c r="N57" s="182"/>
      <c r="O57" s="182"/>
      <c r="P57" s="78"/>
      <c r="Q57" s="166" t="s">
        <v>2057</v>
      </c>
      <c r="R57" s="166"/>
      <c r="S57" s="166"/>
      <c r="T57" s="166"/>
      <c r="U57" s="166"/>
      <c r="V57" s="166"/>
      <c r="W57" s="166"/>
      <c r="X57" s="166"/>
      <c r="Y57" s="166"/>
      <c r="Z57" s="166"/>
      <c r="AA57" s="166"/>
      <c r="AB57" s="78"/>
      <c r="AC57" s="160" t="s">
        <v>2032</v>
      </c>
      <c r="AD57" s="161"/>
      <c r="AE57" s="161"/>
      <c r="AF57" s="161"/>
      <c r="AG57" s="161"/>
      <c r="AH57" s="161"/>
      <c r="AI57" s="161"/>
      <c r="AJ57" s="161"/>
      <c r="AK57" s="161"/>
      <c r="AL57" s="161"/>
      <c r="AM57" s="162"/>
      <c r="AN57" s="80"/>
      <c r="AO57" s="163"/>
      <c r="AP57" s="163"/>
      <c r="AQ57" s="163"/>
      <c r="AR57" s="163"/>
      <c r="AS57" s="163"/>
      <c r="AT57" s="163"/>
      <c r="AU57" s="163"/>
      <c r="AV57" s="163"/>
      <c r="AW57" s="78"/>
    </row>
    <row r="58" spans="1:49" ht="16.5" thickBot="1">
      <c r="A58" s="78"/>
      <c r="B58" s="235" t="s">
        <v>167</v>
      </c>
      <c r="C58" s="235"/>
      <c r="D58" s="78"/>
      <c r="E58" s="182" t="s">
        <v>297</v>
      </c>
      <c r="F58" s="182"/>
      <c r="G58" s="182"/>
      <c r="H58" s="182"/>
      <c r="I58" s="182"/>
      <c r="J58" s="182"/>
      <c r="K58" s="182"/>
      <c r="L58" s="182"/>
      <c r="M58" s="182"/>
      <c r="N58" s="182"/>
      <c r="O58" s="182"/>
      <c r="P58" s="78"/>
      <c r="Q58" s="166" t="s">
        <v>2057</v>
      </c>
      <c r="R58" s="166"/>
      <c r="S58" s="166"/>
      <c r="T58" s="166"/>
      <c r="U58" s="166"/>
      <c r="V58" s="166"/>
      <c r="W58" s="166"/>
      <c r="X58" s="166"/>
      <c r="Y58" s="166"/>
      <c r="Z58" s="166"/>
      <c r="AA58" s="166"/>
      <c r="AB58" s="78"/>
      <c r="AC58" s="160" t="s">
        <v>2032</v>
      </c>
      <c r="AD58" s="161"/>
      <c r="AE58" s="161"/>
      <c r="AF58" s="161"/>
      <c r="AG58" s="161"/>
      <c r="AH58" s="161"/>
      <c r="AI58" s="161"/>
      <c r="AJ58" s="161"/>
      <c r="AK58" s="161"/>
      <c r="AL58" s="161"/>
      <c r="AM58" s="162"/>
      <c r="AN58" s="80"/>
      <c r="AO58" s="163"/>
      <c r="AP58" s="163"/>
      <c r="AQ58" s="163"/>
      <c r="AR58" s="163"/>
      <c r="AS58" s="163"/>
      <c r="AT58" s="163"/>
      <c r="AU58" s="163"/>
      <c r="AV58" s="163"/>
      <c r="AW58" s="78"/>
    </row>
    <row r="59" spans="1:49" ht="15.75" hidden="1" customHeight="1">
      <c r="A59" s="78"/>
      <c r="B59" s="235" t="s">
        <v>204</v>
      </c>
      <c r="C59" s="235"/>
      <c r="D59" s="78"/>
      <c r="E59" s="182" t="s">
        <v>299</v>
      </c>
      <c r="F59" s="182"/>
      <c r="G59" s="182"/>
      <c r="H59" s="182"/>
      <c r="I59" s="182"/>
      <c r="J59" s="182"/>
      <c r="K59" s="182"/>
      <c r="L59" s="182"/>
      <c r="M59" s="182"/>
      <c r="N59" s="182"/>
      <c r="O59" s="182"/>
      <c r="P59" s="78"/>
      <c r="Q59" s="166" t="s">
        <v>2058</v>
      </c>
      <c r="R59" s="166"/>
      <c r="S59" s="166"/>
      <c r="T59" s="166"/>
      <c r="U59" s="166"/>
      <c r="V59" s="166"/>
      <c r="W59" s="166"/>
      <c r="X59" s="166"/>
      <c r="Y59" s="166"/>
      <c r="Z59" s="166"/>
      <c r="AA59" s="166"/>
      <c r="AB59" s="78"/>
      <c r="AC59" s="160"/>
      <c r="AD59" s="161"/>
      <c r="AE59" s="161"/>
      <c r="AF59" s="161"/>
      <c r="AG59" s="161"/>
      <c r="AH59" s="161"/>
      <c r="AI59" s="161"/>
      <c r="AJ59" s="161"/>
      <c r="AK59" s="161"/>
      <c r="AL59" s="161"/>
      <c r="AM59" s="162"/>
      <c r="AN59" s="80"/>
      <c r="AO59" s="163"/>
      <c r="AP59" s="163"/>
      <c r="AQ59" s="163"/>
      <c r="AR59" s="163"/>
      <c r="AS59" s="163"/>
      <c r="AT59" s="163"/>
      <c r="AU59" s="163"/>
      <c r="AV59" s="163"/>
      <c r="AW59" s="78"/>
    </row>
    <row r="60" spans="1:49" ht="15.75" customHeight="1" thickBot="1">
      <c r="A60" s="78"/>
      <c r="B60" s="235" t="s">
        <v>204</v>
      </c>
      <c r="C60" s="235"/>
      <c r="D60" s="78"/>
      <c r="E60" s="182" t="s">
        <v>297</v>
      </c>
      <c r="F60" s="182"/>
      <c r="G60" s="182"/>
      <c r="H60" s="182"/>
      <c r="I60" s="182"/>
      <c r="J60" s="182"/>
      <c r="K60" s="182"/>
      <c r="L60" s="182"/>
      <c r="M60" s="182"/>
      <c r="N60" s="182"/>
      <c r="O60" s="182"/>
      <c r="P60" s="78"/>
      <c r="Q60" s="166" t="s">
        <v>2057</v>
      </c>
      <c r="R60" s="166"/>
      <c r="S60" s="166"/>
      <c r="T60" s="166"/>
      <c r="U60" s="166"/>
      <c r="V60" s="166"/>
      <c r="W60" s="166"/>
      <c r="X60" s="166"/>
      <c r="Y60" s="166"/>
      <c r="Z60" s="166"/>
      <c r="AA60" s="166"/>
      <c r="AB60" s="78"/>
      <c r="AC60" s="160" t="s">
        <v>2032</v>
      </c>
      <c r="AD60" s="161"/>
      <c r="AE60" s="161"/>
      <c r="AF60" s="161"/>
      <c r="AG60" s="161"/>
      <c r="AH60" s="161"/>
      <c r="AI60" s="161"/>
      <c r="AJ60" s="161"/>
      <c r="AK60" s="161"/>
      <c r="AL60" s="161"/>
      <c r="AM60" s="162"/>
      <c r="AN60" s="80"/>
      <c r="AO60" s="163"/>
      <c r="AP60" s="163"/>
      <c r="AQ60" s="163"/>
      <c r="AR60" s="163"/>
      <c r="AS60" s="163"/>
      <c r="AT60" s="163"/>
      <c r="AU60" s="163"/>
      <c r="AV60" s="163"/>
      <c r="AW60" s="78"/>
    </row>
    <row r="61" spans="1:49" ht="16.5" thickBot="1">
      <c r="A61" s="78"/>
      <c r="B61" s="243" t="s">
        <v>2115</v>
      </c>
      <c r="C61" s="244"/>
      <c r="D61" s="78"/>
      <c r="E61" s="240" t="s">
        <v>297</v>
      </c>
      <c r="F61" s="241"/>
      <c r="G61" s="241"/>
      <c r="H61" s="241"/>
      <c r="I61" s="241"/>
      <c r="J61" s="241"/>
      <c r="K61" s="241"/>
      <c r="L61" s="241"/>
      <c r="M61" s="241"/>
      <c r="N61" s="241"/>
      <c r="O61" s="242"/>
      <c r="P61" s="78"/>
      <c r="Q61" s="183" t="s">
        <v>2057</v>
      </c>
      <c r="R61" s="184"/>
      <c r="S61" s="184"/>
      <c r="T61" s="184"/>
      <c r="U61" s="184"/>
      <c r="V61" s="184"/>
      <c r="W61" s="184"/>
      <c r="X61" s="184"/>
      <c r="Y61" s="184"/>
      <c r="Z61" s="184"/>
      <c r="AA61" s="185"/>
      <c r="AB61" s="78"/>
      <c r="AC61" s="160" t="s">
        <v>2032</v>
      </c>
      <c r="AD61" s="161"/>
      <c r="AE61" s="161"/>
      <c r="AF61" s="161"/>
      <c r="AG61" s="161"/>
      <c r="AH61" s="161"/>
      <c r="AI61" s="161"/>
      <c r="AJ61" s="161"/>
      <c r="AK61" s="161"/>
      <c r="AL61" s="161"/>
      <c r="AM61" s="162"/>
      <c r="AN61" s="80"/>
      <c r="AO61" s="245"/>
      <c r="AP61" s="246"/>
      <c r="AQ61" s="246"/>
      <c r="AR61" s="246"/>
      <c r="AS61" s="246"/>
      <c r="AT61" s="246"/>
      <c r="AU61" s="246"/>
      <c r="AV61" s="247"/>
      <c r="AW61" s="78"/>
    </row>
    <row r="62" spans="1:49" ht="15.75" hidden="1" customHeight="1">
      <c r="A62" s="78"/>
      <c r="B62" s="235" t="s">
        <v>205</v>
      </c>
      <c r="C62" s="235"/>
      <c r="D62" s="78"/>
      <c r="E62" s="182" t="s">
        <v>299</v>
      </c>
      <c r="F62" s="182"/>
      <c r="G62" s="182"/>
      <c r="H62" s="182"/>
      <c r="I62" s="182"/>
      <c r="J62" s="182"/>
      <c r="K62" s="182"/>
      <c r="L62" s="182"/>
      <c r="M62" s="182"/>
      <c r="N62" s="182"/>
      <c r="O62" s="182"/>
      <c r="P62" s="78"/>
      <c r="Q62" s="166" t="s">
        <v>2058</v>
      </c>
      <c r="R62" s="166"/>
      <c r="S62" s="166"/>
      <c r="T62" s="166"/>
      <c r="U62" s="166"/>
      <c r="V62" s="166"/>
      <c r="W62" s="166"/>
      <c r="X62" s="166"/>
      <c r="Y62" s="166"/>
      <c r="Z62" s="166"/>
      <c r="AA62" s="166"/>
      <c r="AB62" s="78"/>
      <c r="AC62" s="160"/>
      <c r="AD62" s="161"/>
      <c r="AE62" s="161"/>
      <c r="AF62" s="161"/>
      <c r="AG62" s="161"/>
      <c r="AH62" s="161"/>
      <c r="AI62" s="161"/>
      <c r="AJ62" s="161"/>
      <c r="AK62" s="161"/>
      <c r="AL62" s="161"/>
      <c r="AM62" s="162"/>
      <c r="AN62" s="80"/>
      <c r="AO62" s="163"/>
      <c r="AP62" s="163"/>
      <c r="AQ62" s="163"/>
      <c r="AR62" s="163"/>
      <c r="AS62" s="163"/>
      <c r="AT62" s="163"/>
      <c r="AU62" s="163"/>
      <c r="AV62" s="163"/>
      <c r="AW62" s="78"/>
    </row>
    <row r="63" spans="1:49" ht="15.75" hidden="1" customHeight="1">
      <c r="A63" s="78"/>
      <c r="B63" s="235" t="s">
        <v>174</v>
      </c>
      <c r="C63" s="235"/>
      <c r="D63" s="78"/>
      <c r="E63" s="240" t="s">
        <v>297</v>
      </c>
      <c r="F63" s="241"/>
      <c r="G63" s="241"/>
      <c r="H63" s="241"/>
      <c r="I63" s="241"/>
      <c r="J63" s="241"/>
      <c r="K63" s="241"/>
      <c r="L63" s="241"/>
      <c r="M63" s="241"/>
      <c r="N63" s="241"/>
      <c r="O63" s="242"/>
      <c r="P63" s="78"/>
      <c r="Q63" s="166" t="s">
        <v>2058</v>
      </c>
      <c r="R63" s="166"/>
      <c r="S63" s="166"/>
      <c r="T63" s="166"/>
      <c r="U63" s="166"/>
      <c r="V63" s="166"/>
      <c r="W63" s="166"/>
      <c r="X63" s="166"/>
      <c r="Y63" s="166"/>
      <c r="Z63" s="166"/>
      <c r="AA63" s="166"/>
      <c r="AB63" s="78"/>
      <c r="AC63" s="160"/>
      <c r="AD63" s="161"/>
      <c r="AE63" s="161"/>
      <c r="AF63" s="161"/>
      <c r="AG63" s="161"/>
      <c r="AH63" s="161"/>
      <c r="AI63" s="161"/>
      <c r="AJ63" s="161"/>
      <c r="AK63" s="161"/>
      <c r="AL63" s="161"/>
      <c r="AM63" s="162"/>
      <c r="AN63" s="80"/>
      <c r="AO63" s="163"/>
      <c r="AP63" s="163"/>
      <c r="AQ63" s="163"/>
      <c r="AR63" s="163"/>
      <c r="AS63" s="163"/>
      <c r="AT63" s="163"/>
      <c r="AU63" s="163"/>
      <c r="AV63" s="163"/>
      <c r="AW63" s="78"/>
    </row>
    <row r="64" spans="1:49" ht="16.5" thickBot="1">
      <c r="A64" s="78"/>
      <c r="B64" s="235" t="s">
        <v>2143</v>
      </c>
      <c r="C64" s="235"/>
      <c r="D64" s="78"/>
      <c r="E64" s="182" t="s">
        <v>297</v>
      </c>
      <c r="F64" s="182"/>
      <c r="G64" s="182"/>
      <c r="H64" s="182"/>
      <c r="I64" s="182"/>
      <c r="J64" s="182"/>
      <c r="K64" s="182"/>
      <c r="L64" s="182"/>
      <c r="M64" s="182"/>
      <c r="N64" s="182"/>
      <c r="O64" s="182"/>
      <c r="P64" s="78"/>
      <c r="Q64" s="166" t="s">
        <v>2057</v>
      </c>
      <c r="R64" s="166"/>
      <c r="S64" s="166"/>
      <c r="T64" s="166"/>
      <c r="U64" s="166"/>
      <c r="V64" s="166"/>
      <c r="W64" s="166"/>
      <c r="X64" s="166"/>
      <c r="Y64" s="166"/>
      <c r="Z64" s="166"/>
      <c r="AA64" s="166"/>
      <c r="AB64" s="78"/>
      <c r="AC64" s="160" t="s">
        <v>2032</v>
      </c>
      <c r="AD64" s="161"/>
      <c r="AE64" s="161"/>
      <c r="AF64" s="161"/>
      <c r="AG64" s="161"/>
      <c r="AH64" s="161"/>
      <c r="AI64" s="161"/>
      <c r="AJ64" s="161"/>
      <c r="AK64" s="161"/>
      <c r="AL64" s="161"/>
      <c r="AM64" s="162"/>
      <c r="AN64" s="80"/>
      <c r="AO64" s="163"/>
      <c r="AP64" s="163"/>
      <c r="AQ64" s="163"/>
      <c r="AR64" s="163"/>
      <c r="AS64" s="163"/>
      <c r="AT64" s="163"/>
      <c r="AU64" s="163"/>
      <c r="AV64" s="163"/>
      <c r="AW64" s="78"/>
    </row>
    <row r="65" spans="1:49" ht="16.5" thickBot="1">
      <c r="A65" s="78"/>
      <c r="B65" s="235" t="s">
        <v>224</v>
      </c>
      <c r="C65" s="235"/>
      <c r="D65" s="78"/>
      <c r="E65" s="182" t="s">
        <v>297</v>
      </c>
      <c r="F65" s="182"/>
      <c r="G65" s="182"/>
      <c r="H65" s="182"/>
      <c r="I65" s="182"/>
      <c r="J65" s="182"/>
      <c r="K65" s="182"/>
      <c r="L65" s="182"/>
      <c r="M65" s="182"/>
      <c r="N65" s="182"/>
      <c r="O65" s="182"/>
      <c r="P65" s="78"/>
      <c r="Q65" s="166" t="s">
        <v>2057</v>
      </c>
      <c r="R65" s="166"/>
      <c r="S65" s="166"/>
      <c r="T65" s="166"/>
      <c r="U65" s="166"/>
      <c r="V65" s="166"/>
      <c r="W65" s="166"/>
      <c r="X65" s="166"/>
      <c r="Y65" s="166"/>
      <c r="Z65" s="166"/>
      <c r="AA65" s="166"/>
      <c r="AB65" s="78"/>
      <c r="AC65" s="160" t="s">
        <v>2032</v>
      </c>
      <c r="AD65" s="161"/>
      <c r="AE65" s="161"/>
      <c r="AF65" s="161"/>
      <c r="AG65" s="161"/>
      <c r="AH65" s="161"/>
      <c r="AI65" s="161"/>
      <c r="AJ65" s="161"/>
      <c r="AK65" s="161"/>
      <c r="AL65" s="161"/>
      <c r="AM65" s="162"/>
      <c r="AN65" s="80"/>
      <c r="AO65" s="163"/>
      <c r="AP65" s="163"/>
      <c r="AQ65" s="163"/>
      <c r="AR65" s="163"/>
      <c r="AS65" s="163"/>
      <c r="AT65" s="163"/>
      <c r="AU65" s="163"/>
      <c r="AV65" s="163"/>
      <c r="AW65" s="78"/>
    </row>
    <row r="66" spans="1:49" ht="16.5" thickBot="1">
      <c r="A66" s="78"/>
      <c r="B66" s="235" t="s">
        <v>170</v>
      </c>
      <c r="C66" s="235"/>
      <c r="D66" s="78"/>
      <c r="E66" s="182" t="s">
        <v>299</v>
      </c>
      <c r="F66" s="182"/>
      <c r="G66" s="182"/>
      <c r="H66" s="182"/>
      <c r="I66" s="182"/>
      <c r="J66" s="182"/>
      <c r="K66" s="182"/>
      <c r="L66" s="182"/>
      <c r="M66" s="182"/>
      <c r="N66" s="182"/>
      <c r="O66" s="182"/>
      <c r="P66" s="78"/>
      <c r="Q66" s="166" t="s">
        <v>2057</v>
      </c>
      <c r="R66" s="166"/>
      <c r="S66" s="166"/>
      <c r="T66" s="166"/>
      <c r="U66" s="166"/>
      <c r="V66" s="166"/>
      <c r="W66" s="166"/>
      <c r="X66" s="166"/>
      <c r="Y66" s="166"/>
      <c r="Z66" s="166"/>
      <c r="AA66" s="166"/>
      <c r="AB66" s="78"/>
      <c r="AC66" s="160" t="s">
        <v>2032</v>
      </c>
      <c r="AD66" s="161"/>
      <c r="AE66" s="161"/>
      <c r="AF66" s="161"/>
      <c r="AG66" s="161"/>
      <c r="AH66" s="161"/>
      <c r="AI66" s="161"/>
      <c r="AJ66" s="161"/>
      <c r="AK66" s="161"/>
      <c r="AL66" s="161"/>
      <c r="AM66" s="162"/>
      <c r="AN66" s="80"/>
      <c r="AO66" s="163"/>
      <c r="AP66" s="163"/>
      <c r="AQ66" s="163"/>
      <c r="AR66" s="163"/>
      <c r="AS66" s="163"/>
      <c r="AT66" s="163"/>
      <c r="AU66" s="163"/>
      <c r="AV66" s="163"/>
      <c r="AW66" s="78"/>
    </row>
    <row r="67" spans="1:49" ht="16.5" thickBot="1">
      <c r="A67" s="78"/>
      <c r="B67" s="235" t="s">
        <v>206</v>
      </c>
      <c r="C67" s="235"/>
      <c r="D67" s="78"/>
      <c r="E67" s="240" t="s">
        <v>299</v>
      </c>
      <c r="F67" s="241"/>
      <c r="G67" s="241"/>
      <c r="H67" s="241"/>
      <c r="I67" s="241"/>
      <c r="J67" s="241"/>
      <c r="K67" s="241"/>
      <c r="L67" s="241"/>
      <c r="M67" s="241"/>
      <c r="N67" s="241"/>
      <c r="O67" s="242"/>
      <c r="P67" s="78"/>
      <c r="Q67" s="166" t="s">
        <v>2057</v>
      </c>
      <c r="R67" s="166"/>
      <c r="S67" s="166"/>
      <c r="T67" s="166"/>
      <c r="U67" s="166"/>
      <c r="V67" s="166"/>
      <c r="W67" s="166"/>
      <c r="X67" s="166"/>
      <c r="Y67" s="166"/>
      <c r="Z67" s="166"/>
      <c r="AA67" s="166"/>
      <c r="AB67" s="78"/>
      <c r="AC67" s="160" t="s">
        <v>2032</v>
      </c>
      <c r="AD67" s="161"/>
      <c r="AE67" s="161"/>
      <c r="AF67" s="161"/>
      <c r="AG67" s="161"/>
      <c r="AH67" s="161"/>
      <c r="AI67" s="161"/>
      <c r="AJ67" s="161"/>
      <c r="AK67" s="161"/>
      <c r="AL67" s="161"/>
      <c r="AM67" s="162"/>
      <c r="AN67" s="80"/>
      <c r="AO67" s="163"/>
      <c r="AP67" s="163"/>
      <c r="AQ67" s="163"/>
      <c r="AR67" s="163"/>
      <c r="AS67" s="163"/>
      <c r="AT67" s="163"/>
      <c r="AU67" s="163"/>
      <c r="AV67" s="163"/>
      <c r="AW67" s="78"/>
    </row>
    <row r="68" spans="1:49" ht="16.5" thickBot="1">
      <c r="A68" s="78"/>
      <c r="B68" s="243" t="s">
        <v>207</v>
      </c>
      <c r="C68" s="244"/>
      <c r="D68" s="78"/>
      <c r="E68" s="240" t="s">
        <v>297</v>
      </c>
      <c r="F68" s="241"/>
      <c r="G68" s="241"/>
      <c r="H68" s="241"/>
      <c r="I68" s="241"/>
      <c r="J68" s="241"/>
      <c r="K68" s="241"/>
      <c r="L68" s="241"/>
      <c r="M68" s="241"/>
      <c r="N68" s="241"/>
      <c r="O68" s="242"/>
      <c r="P68" s="78"/>
      <c r="Q68" s="166" t="s">
        <v>2057</v>
      </c>
      <c r="R68" s="166"/>
      <c r="S68" s="166"/>
      <c r="T68" s="166"/>
      <c r="U68" s="166"/>
      <c r="V68" s="166"/>
      <c r="W68" s="166"/>
      <c r="X68" s="166"/>
      <c r="Y68" s="166"/>
      <c r="Z68" s="166"/>
      <c r="AA68" s="166"/>
      <c r="AB68" s="78"/>
      <c r="AC68" s="160" t="s">
        <v>2032</v>
      </c>
      <c r="AD68" s="161"/>
      <c r="AE68" s="161"/>
      <c r="AF68" s="161"/>
      <c r="AG68" s="161"/>
      <c r="AH68" s="161"/>
      <c r="AI68" s="161"/>
      <c r="AJ68" s="161"/>
      <c r="AK68" s="161"/>
      <c r="AL68" s="161"/>
      <c r="AM68" s="162"/>
      <c r="AN68" s="80"/>
      <c r="AO68" s="163"/>
      <c r="AP68" s="163"/>
      <c r="AQ68" s="163"/>
      <c r="AR68" s="163"/>
      <c r="AS68" s="163"/>
      <c r="AT68" s="163"/>
      <c r="AU68" s="163"/>
      <c r="AV68" s="163"/>
      <c r="AW68" s="78"/>
    </row>
    <row r="69" spans="1:49" ht="16.5" thickBot="1">
      <c r="A69" s="78"/>
      <c r="B69" s="243" t="s">
        <v>181</v>
      </c>
      <c r="C69" s="244"/>
      <c r="D69" s="78"/>
      <c r="E69" s="240" t="s">
        <v>297</v>
      </c>
      <c r="F69" s="241"/>
      <c r="G69" s="241"/>
      <c r="H69" s="241"/>
      <c r="I69" s="241"/>
      <c r="J69" s="241"/>
      <c r="K69" s="241"/>
      <c r="L69" s="241"/>
      <c r="M69" s="241"/>
      <c r="N69" s="241"/>
      <c r="O69" s="242"/>
      <c r="P69" s="78"/>
      <c r="Q69" s="166" t="s">
        <v>2057</v>
      </c>
      <c r="R69" s="166"/>
      <c r="S69" s="166"/>
      <c r="T69" s="166"/>
      <c r="U69" s="166"/>
      <c r="V69" s="166"/>
      <c r="W69" s="166"/>
      <c r="X69" s="166"/>
      <c r="Y69" s="166"/>
      <c r="Z69" s="166"/>
      <c r="AA69" s="166"/>
      <c r="AB69" s="78"/>
      <c r="AC69" s="160" t="s">
        <v>2032</v>
      </c>
      <c r="AD69" s="161"/>
      <c r="AE69" s="161"/>
      <c r="AF69" s="161"/>
      <c r="AG69" s="161"/>
      <c r="AH69" s="161"/>
      <c r="AI69" s="161"/>
      <c r="AJ69" s="161"/>
      <c r="AK69" s="161"/>
      <c r="AL69" s="161"/>
      <c r="AM69" s="162"/>
      <c r="AN69" s="80"/>
      <c r="AO69" s="163"/>
      <c r="AP69" s="163"/>
      <c r="AQ69" s="163"/>
      <c r="AR69" s="163"/>
      <c r="AS69" s="163"/>
      <c r="AT69" s="163"/>
      <c r="AU69" s="163"/>
      <c r="AV69" s="163"/>
      <c r="AW69" s="78"/>
    </row>
    <row r="70" spans="1:49" ht="16.5" thickBot="1">
      <c r="A70" s="78"/>
      <c r="B70" s="243" t="s">
        <v>208</v>
      </c>
      <c r="C70" s="244"/>
      <c r="D70" s="78"/>
      <c r="E70" s="240" t="s">
        <v>297</v>
      </c>
      <c r="F70" s="241"/>
      <c r="G70" s="241"/>
      <c r="H70" s="241"/>
      <c r="I70" s="241"/>
      <c r="J70" s="241"/>
      <c r="K70" s="241"/>
      <c r="L70" s="241"/>
      <c r="M70" s="241"/>
      <c r="N70" s="241"/>
      <c r="O70" s="242"/>
      <c r="P70" s="78"/>
      <c r="Q70" s="166" t="s">
        <v>2057</v>
      </c>
      <c r="R70" s="166"/>
      <c r="S70" s="166"/>
      <c r="T70" s="166"/>
      <c r="U70" s="166"/>
      <c r="V70" s="166"/>
      <c r="W70" s="166"/>
      <c r="X70" s="166"/>
      <c r="Y70" s="166"/>
      <c r="Z70" s="166"/>
      <c r="AA70" s="166"/>
      <c r="AB70" s="78"/>
      <c r="AC70" s="160" t="s">
        <v>2032</v>
      </c>
      <c r="AD70" s="161"/>
      <c r="AE70" s="161"/>
      <c r="AF70" s="161"/>
      <c r="AG70" s="161"/>
      <c r="AH70" s="161"/>
      <c r="AI70" s="161"/>
      <c r="AJ70" s="161"/>
      <c r="AK70" s="161"/>
      <c r="AL70" s="161"/>
      <c r="AM70" s="162"/>
      <c r="AN70" s="80"/>
      <c r="AO70" s="163"/>
      <c r="AP70" s="163"/>
      <c r="AQ70" s="163"/>
      <c r="AR70" s="163"/>
      <c r="AS70" s="163"/>
      <c r="AT70" s="163"/>
      <c r="AU70" s="163"/>
      <c r="AV70" s="163"/>
      <c r="AW70" s="78"/>
    </row>
    <row r="71" spans="1:49" ht="16.5" thickBot="1">
      <c r="A71" s="78"/>
      <c r="B71" s="243" t="s">
        <v>183</v>
      </c>
      <c r="C71" s="244"/>
      <c r="D71" s="78"/>
      <c r="E71" s="240" t="s">
        <v>297</v>
      </c>
      <c r="F71" s="241"/>
      <c r="G71" s="241"/>
      <c r="H71" s="241"/>
      <c r="I71" s="241"/>
      <c r="J71" s="241"/>
      <c r="K71" s="241"/>
      <c r="L71" s="241"/>
      <c r="M71" s="241"/>
      <c r="N71" s="241"/>
      <c r="O71" s="242"/>
      <c r="P71" s="78"/>
      <c r="Q71" s="166" t="s">
        <v>2057</v>
      </c>
      <c r="R71" s="166"/>
      <c r="S71" s="166"/>
      <c r="T71" s="166"/>
      <c r="U71" s="166"/>
      <c r="V71" s="166"/>
      <c r="W71" s="166"/>
      <c r="X71" s="166"/>
      <c r="Y71" s="166"/>
      <c r="Z71" s="166"/>
      <c r="AA71" s="166"/>
      <c r="AB71" s="78"/>
      <c r="AC71" s="160" t="s">
        <v>2032</v>
      </c>
      <c r="AD71" s="161"/>
      <c r="AE71" s="161"/>
      <c r="AF71" s="161"/>
      <c r="AG71" s="161"/>
      <c r="AH71" s="161"/>
      <c r="AI71" s="161"/>
      <c r="AJ71" s="161"/>
      <c r="AK71" s="161"/>
      <c r="AL71" s="161"/>
      <c r="AM71" s="162"/>
      <c r="AN71" s="80"/>
      <c r="AO71" s="163"/>
      <c r="AP71" s="163"/>
      <c r="AQ71" s="163"/>
      <c r="AR71" s="163"/>
      <c r="AS71" s="163"/>
      <c r="AT71" s="163"/>
      <c r="AU71" s="163"/>
      <c r="AV71" s="163"/>
      <c r="AW71" s="78"/>
    </row>
    <row r="72" spans="1:49" ht="16.5" thickBot="1">
      <c r="A72" s="78"/>
      <c r="B72" s="243" t="s">
        <v>2091</v>
      </c>
      <c r="C72" s="244"/>
      <c r="D72" s="78"/>
      <c r="E72" s="240" t="s">
        <v>297</v>
      </c>
      <c r="F72" s="241"/>
      <c r="G72" s="241"/>
      <c r="H72" s="241"/>
      <c r="I72" s="241"/>
      <c r="J72" s="241"/>
      <c r="K72" s="241"/>
      <c r="L72" s="241"/>
      <c r="M72" s="241"/>
      <c r="N72" s="241"/>
      <c r="O72" s="242"/>
      <c r="P72" s="78"/>
      <c r="Q72" s="166" t="s">
        <v>2057</v>
      </c>
      <c r="R72" s="166"/>
      <c r="S72" s="166"/>
      <c r="T72" s="166"/>
      <c r="U72" s="166"/>
      <c r="V72" s="166"/>
      <c r="W72" s="166"/>
      <c r="X72" s="166"/>
      <c r="Y72" s="166"/>
      <c r="Z72" s="166"/>
      <c r="AA72" s="166"/>
      <c r="AB72" s="78"/>
      <c r="AC72" s="160" t="s">
        <v>2032</v>
      </c>
      <c r="AD72" s="161"/>
      <c r="AE72" s="161"/>
      <c r="AF72" s="161"/>
      <c r="AG72" s="161"/>
      <c r="AH72" s="161"/>
      <c r="AI72" s="161"/>
      <c r="AJ72" s="161"/>
      <c r="AK72" s="161"/>
      <c r="AL72" s="161"/>
      <c r="AM72" s="162"/>
      <c r="AN72" s="80"/>
      <c r="AO72" s="163"/>
      <c r="AP72" s="163"/>
      <c r="AQ72" s="163"/>
      <c r="AR72" s="163"/>
      <c r="AS72" s="163"/>
      <c r="AT72" s="163"/>
      <c r="AU72" s="163"/>
      <c r="AV72" s="163"/>
      <c r="AW72" s="78"/>
    </row>
    <row r="74" spans="1:49" ht="8.25" customHeight="1">
      <c r="A74" s="78"/>
      <c r="B74" s="74"/>
      <c r="C74" s="74"/>
      <c r="D74" s="74"/>
      <c r="E74" s="74"/>
      <c r="F74" s="74"/>
      <c r="G74" s="137"/>
      <c r="H74" s="137"/>
      <c r="I74" s="137"/>
      <c r="J74" s="137"/>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76"/>
      <c r="AM74" s="76"/>
      <c r="AN74" s="78"/>
      <c r="AO74" s="140"/>
      <c r="AP74" s="140"/>
      <c r="AQ74" s="140"/>
      <c r="AR74" s="140"/>
      <c r="AS74" s="140"/>
      <c r="AT74" s="140"/>
      <c r="AU74" s="140"/>
      <c r="AV74" s="140"/>
      <c r="AW74" s="78"/>
    </row>
    <row r="75" spans="1:49" ht="12.75" hidden="1" customHeight="1">
      <c r="A75" s="217"/>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row>
    <row r="76" spans="1:49" ht="12.75" hidden="1" customHeight="1">
      <c r="A76" s="217"/>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row>
    <row r="77" spans="1:49" hidden="1">
      <c r="A77" s="78"/>
      <c r="B77" s="76" t="s">
        <v>211</v>
      </c>
      <c r="C77" s="78"/>
      <c r="D77" s="78"/>
      <c r="E77" s="78"/>
      <c r="F77" s="78"/>
      <c r="G77" s="78"/>
      <c r="H77" s="78"/>
      <c r="I77" s="78"/>
      <c r="J77" s="78"/>
      <c r="K77" s="78"/>
      <c r="L77" s="78"/>
      <c r="M77" s="78"/>
      <c r="P77" s="76" t="s">
        <v>209</v>
      </c>
      <c r="Q77" s="94"/>
      <c r="R77" s="94"/>
      <c r="S77" s="79" t="b">
        <f>FALSE</f>
        <v>0</v>
      </c>
      <c r="T77" s="76" t="s">
        <v>210</v>
      </c>
      <c r="U77" s="94"/>
      <c r="V77" s="94"/>
      <c r="W77" s="94"/>
      <c r="X77" s="94"/>
      <c r="Y77" s="101" t="s">
        <v>212</v>
      </c>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row>
    <row r="78" spans="1:49" hidden="1">
      <c r="A78" s="78"/>
      <c r="B78" s="76"/>
      <c r="C78" s="78"/>
      <c r="D78" s="78"/>
      <c r="E78" s="78"/>
      <c r="F78" s="78"/>
      <c r="G78" s="78"/>
      <c r="H78" s="78"/>
      <c r="I78" s="78"/>
      <c r="J78" s="78"/>
      <c r="K78" s="78"/>
      <c r="L78" s="78"/>
      <c r="M78" s="78"/>
      <c r="P78" s="76"/>
      <c r="Q78" s="94"/>
      <c r="R78" s="94"/>
      <c r="S78" s="79"/>
      <c r="T78" s="76"/>
      <c r="U78" s="94"/>
      <c r="V78" s="94"/>
      <c r="W78" s="94"/>
      <c r="X78" s="94"/>
      <c r="Y78" s="102"/>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row>
    <row r="79" spans="1:49" ht="12.75" hidden="1" customHeight="1">
      <c r="A79" s="78"/>
      <c r="B79" s="103" t="s">
        <v>213</v>
      </c>
      <c r="L79" s="76"/>
      <c r="M79" s="76"/>
      <c r="W79" s="74"/>
    </row>
    <row r="80" spans="1:49" ht="12.75" customHeight="1">
      <c r="A80" s="78"/>
      <c r="B80" s="103"/>
      <c r="L80" s="76"/>
      <c r="M80" s="76"/>
      <c r="W80" s="74"/>
    </row>
    <row r="81" spans="1:49">
      <c r="A81" s="78"/>
      <c r="B81" s="76" t="s">
        <v>154</v>
      </c>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row>
    <row r="82" spans="1:49" ht="10.5" customHeight="1">
      <c r="A82" s="78"/>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78"/>
    </row>
    <row r="83" spans="1:49" ht="12.75" customHeight="1">
      <c r="A83" s="78"/>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78"/>
    </row>
    <row r="84" spans="1:49" ht="12.75" customHeight="1">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row>
    <row r="85" spans="1:49" ht="11.25" customHeight="1">
      <c r="A85" s="78"/>
      <c r="B85" s="105"/>
      <c r="C85" s="85"/>
      <c r="D85" s="85"/>
      <c r="E85" s="85"/>
      <c r="F85" s="85"/>
      <c r="G85" s="85"/>
      <c r="H85" s="85"/>
      <c r="I85" s="85"/>
      <c r="J85" s="85"/>
      <c r="K85" s="85"/>
      <c r="L85" s="85"/>
      <c r="M85" s="85"/>
      <c r="N85" s="85"/>
      <c r="O85" s="85"/>
      <c r="P85" s="106"/>
      <c r="Q85" s="78"/>
      <c r="R85" s="105"/>
      <c r="S85" s="85"/>
      <c r="T85" s="85"/>
      <c r="U85" s="85"/>
      <c r="V85" s="85"/>
      <c r="W85" s="85"/>
      <c r="X85" s="85"/>
      <c r="Y85" s="85"/>
      <c r="Z85" s="85"/>
      <c r="AA85" s="85"/>
      <c r="AB85" s="85"/>
      <c r="AC85" s="85"/>
      <c r="AD85" s="85"/>
      <c r="AE85" s="85"/>
      <c r="AF85" s="106"/>
      <c r="AG85" s="78"/>
      <c r="AH85" s="105"/>
      <c r="AI85" s="85"/>
      <c r="AJ85" s="85"/>
      <c r="AK85" s="85"/>
      <c r="AL85" s="85"/>
      <c r="AM85" s="85"/>
      <c r="AN85" s="85"/>
      <c r="AO85" s="85"/>
      <c r="AP85" s="85"/>
      <c r="AQ85" s="85"/>
      <c r="AR85" s="85"/>
      <c r="AS85" s="85"/>
      <c r="AT85" s="85"/>
      <c r="AU85" s="85"/>
      <c r="AV85" s="106"/>
      <c r="AW85" s="78"/>
    </row>
    <row r="86" spans="1:49" ht="12.75" customHeight="1">
      <c r="A86" s="78"/>
      <c r="B86" s="107"/>
      <c r="C86" s="104"/>
      <c r="D86" s="104"/>
      <c r="E86" s="104"/>
      <c r="F86" s="104"/>
      <c r="G86" s="104"/>
      <c r="H86" s="104"/>
      <c r="I86" s="104"/>
      <c r="J86" s="104"/>
      <c r="K86" s="104"/>
      <c r="L86" s="104"/>
      <c r="M86" s="104"/>
      <c r="N86" s="104"/>
      <c r="O86" s="104"/>
      <c r="P86" s="108"/>
      <c r="Q86" s="78"/>
      <c r="R86" s="107"/>
      <c r="S86" s="104"/>
      <c r="T86" s="104"/>
      <c r="U86" s="104"/>
      <c r="V86" s="104"/>
      <c r="W86" s="104"/>
      <c r="X86" s="104"/>
      <c r="Y86" s="104"/>
      <c r="Z86" s="104"/>
      <c r="AA86" s="104"/>
      <c r="AB86" s="104"/>
      <c r="AC86" s="104"/>
      <c r="AD86" s="104"/>
      <c r="AE86" s="104"/>
      <c r="AF86" s="108"/>
      <c r="AG86" s="78"/>
      <c r="AH86" s="107"/>
      <c r="AI86" s="104"/>
      <c r="AJ86" s="104"/>
      <c r="AK86" s="104"/>
      <c r="AL86" s="104"/>
      <c r="AM86" s="104"/>
      <c r="AN86" s="104"/>
      <c r="AO86" s="104"/>
      <c r="AP86" s="104"/>
      <c r="AQ86" s="104"/>
      <c r="AR86" s="104"/>
      <c r="AS86" s="104"/>
      <c r="AT86" s="104"/>
      <c r="AU86" s="104"/>
      <c r="AV86" s="108"/>
      <c r="AW86" s="78"/>
    </row>
    <row r="87" spans="1:49" ht="12.75" customHeight="1">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row>
    <row r="88" spans="1:49" s="110" customFormat="1" ht="12" customHeight="1">
      <c r="A88" s="109"/>
      <c r="B88" s="238"/>
      <c r="C88" s="238"/>
      <c r="D88" s="238"/>
      <c r="E88" s="238"/>
      <c r="F88" s="238"/>
      <c r="G88" s="238"/>
      <c r="H88" s="238"/>
      <c r="I88" s="238"/>
      <c r="J88" s="238"/>
      <c r="K88" s="109"/>
      <c r="L88" s="239"/>
      <c r="M88" s="239"/>
      <c r="N88" s="239"/>
      <c r="O88" s="239"/>
      <c r="P88" s="239"/>
      <c r="Q88" s="109"/>
      <c r="R88" s="238"/>
      <c r="S88" s="238"/>
      <c r="T88" s="238"/>
      <c r="U88" s="238"/>
      <c r="V88" s="238"/>
      <c r="W88" s="238"/>
      <c r="X88" s="238"/>
      <c r="Y88" s="238"/>
      <c r="Z88" s="238"/>
      <c r="AA88" s="109"/>
      <c r="AB88" s="239"/>
      <c r="AC88" s="239"/>
      <c r="AD88" s="239"/>
      <c r="AE88" s="239"/>
      <c r="AF88" s="239"/>
      <c r="AG88" s="109"/>
      <c r="AH88" s="238"/>
      <c r="AI88" s="238"/>
      <c r="AJ88" s="238"/>
      <c r="AK88" s="238"/>
      <c r="AL88" s="238"/>
      <c r="AM88" s="238"/>
      <c r="AN88" s="238"/>
      <c r="AO88" s="238"/>
      <c r="AP88" s="238"/>
      <c r="AQ88" s="109"/>
      <c r="AR88" s="239"/>
      <c r="AS88" s="239"/>
      <c r="AT88" s="239"/>
      <c r="AU88" s="239"/>
      <c r="AV88" s="239"/>
      <c r="AW88" s="109"/>
    </row>
    <row r="89" spans="1:49">
      <c r="A89" s="78"/>
      <c r="B89" s="236" t="s">
        <v>214</v>
      </c>
      <c r="C89" s="236"/>
      <c r="D89" s="236"/>
      <c r="E89" s="236"/>
      <c r="F89" s="236"/>
      <c r="G89" s="236"/>
      <c r="H89" s="236"/>
      <c r="I89" s="236"/>
      <c r="J89" s="236"/>
      <c r="L89" s="236" t="s">
        <v>155</v>
      </c>
      <c r="M89" s="236"/>
      <c r="N89" s="236"/>
      <c r="O89" s="236"/>
      <c r="P89" s="236"/>
      <c r="Q89" s="78"/>
      <c r="R89" s="236" t="s">
        <v>215</v>
      </c>
      <c r="S89" s="236"/>
      <c r="T89" s="236"/>
      <c r="U89" s="236"/>
      <c r="V89" s="236"/>
      <c r="W89" s="236"/>
      <c r="X89" s="236"/>
      <c r="Y89" s="236"/>
      <c r="Z89" s="236"/>
      <c r="AB89" s="236" t="s">
        <v>155</v>
      </c>
      <c r="AC89" s="236"/>
      <c r="AD89" s="236"/>
      <c r="AE89" s="236"/>
      <c r="AF89" s="236"/>
      <c r="AG89" s="78"/>
      <c r="AH89" s="236" t="s">
        <v>216</v>
      </c>
      <c r="AI89" s="236"/>
      <c r="AJ89" s="236"/>
      <c r="AK89" s="236"/>
      <c r="AL89" s="236"/>
      <c r="AM89" s="236"/>
      <c r="AN89" s="236"/>
      <c r="AO89" s="236"/>
      <c r="AP89" s="236"/>
      <c r="AR89" s="236" t="s">
        <v>155</v>
      </c>
      <c r="AS89" s="236"/>
      <c r="AT89" s="236"/>
      <c r="AU89" s="236"/>
      <c r="AV89" s="236"/>
    </row>
    <row r="90" spans="1:49">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row>
    <row r="91" spans="1:49">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row>
    <row r="92" spans="1:49">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row>
  </sheetData>
  <sheetProtection selectLockedCells="1"/>
  <dataConsolidate/>
  <mergeCells count="164">
    <mergeCell ref="B65:C65"/>
    <mergeCell ref="E65:O65"/>
    <mergeCell ref="Q65:AA65"/>
    <mergeCell ref="AC65:AM65"/>
    <mergeCell ref="AO65:AV65"/>
    <mergeCell ref="AO61:AV61"/>
    <mergeCell ref="AC61:AM61"/>
    <mergeCell ref="Q61:AA61"/>
    <mergeCell ref="E61:O61"/>
    <mergeCell ref="B61:C61"/>
    <mergeCell ref="E60:O60"/>
    <mergeCell ref="Q60:AA60"/>
    <mergeCell ref="AC60:AM60"/>
    <mergeCell ref="AO60:AV60"/>
    <mergeCell ref="B60:C60"/>
    <mergeCell ref="A75:A76"/>
    <mergeCell ref="B68:C68"/>
    <mergeCell ref="E68:O68"/>
    <mergeCell ref="Q68:AA68"/>
    <mergeCell ref="AC68:AM68"/>
    <mergeCell ref="AO68:AV68"/>
    <mergeCell ref="B69:C69"/>
    <mergeCell ref="E69:O69"/>
    <mergeCell ref="AC66:AM66"/>
    <mergeCell ref="AO66:AV66"/>
    <mergeCell ref="B67:C67"/>
    <mergeCell ref="E67:O67"/>
    <mergeCell ref="Q67:AA67"/>
    <mergeCell ref="AC67:AM67"/>
    <mergeCell ref="AO67:AV67"/>
    <mergeCell ref="B66:C66"/>
    <mergeCell ref="E66:O66"/>
    <mergeCell ref="Q66:AA66"/>
    <mergeCell ref="B70:C70"/>
    <mergeCell ref="AC71:AM71"/>
    <mergeCell ref="AO71:AV71"/>
    <mergeCell ref="B72:C72"/>
    <mergeCell ref="E72:O72"/>
    <mergeCell ref="Q72:AA72"/>
    <mergeCell ref="B63:C63"/>
    <mergeCell ref="B64:C64"/>
    <mergeCell ref="E64:O64"/>
    <mergeCell ref="Q64:AA64"/>
    <mergeCell ref="AC64:AM64"/>
    <mergeCell ref="AO64:AV64"/>
    <mergeCell ref="B62:C62"/>
    <mergeCell ref="E62:O62"/>
    <mergeCell ref="Q62:AA62"/>
    <mergeCell ref="AO62:AV62"/>
    <mergeCell ref="AC62:AM62"/>
    <mergeCell ref="E63:O63"/>
    <mergeCell ref="Q63:AA63"/>
    <mergeCell ref="AC63:AM63"/>
    <mergeCell ref="AO63:AV63"/>
    <mergeCell ref="AH89:AP89"/>
    <mergeCell ref="AO69:AV69"/>
    <mergeCell ref="AR89:AV89"/>
    <mergeCell ref="B82:AV82"/>
    <mergeCell ref="B83:AV83"/>
    <mergeCell ref="B88:J88"/>
    <mergeCell ref="L88:P88"/>
    <mergeCell ref="B89:J89"/>
    <mergeCell ref="L89:P89"/>
    <mergeCell ref="R89:Z89"/>
    <mergeCell ref="AB89:AF89"/>
    <mergeCell ref="R88:Z88"/>
    <mergeCell ref="AB88:AF88"/>
    <mergeCell ref="Q69:AA69"/>
    <mergeCell ref="AC69:AM69"/>
    <mergeCell ref="AH88:AP88"/>
    <mergeCell ref="AR88:AV88"/>
    <mergeCell ref="E70:O70"/>
    <mergeCell ref="Q70:AA70"/>
    <mergeCell ref="AC70:AM70"/>
    <mergeCell ref="AO70:AV70"/>
    <mergeCell ref="B71:C71"/>
    <mergeCell ref="E71:O71"/>
    <mergeCell ref="Q71:AA71"/>
    <mergeCell ref="AJ46:AL46"/>
    <mergeCell ref="AM46:AQ46"/>
    <mergeCell ref="AR46:AV46"/>
    <mergeCell ref="AI53:AV53"/>
    <mergeCell ref="F45:S45"/>
    <mergeCell ref="AO59:AV59"/>
    <mergeCell ref="B57:C57"/>
    <mergeCell ref="E57:O57"/>
    <mergeCell ref="Q57:AA57"/>
    <mergeCell ref="AC57:AM57"/>
    <mergeCell ref="AO57:AV57"/>
    <mergeCell ref="B59:C59"/>
    <mergeCell ref="E59:O59"/>
    <mergeCell ref="Q59:AA59"/>
    <mergeCell ref="AC59:AM59"/>
    <mergeCell ref="B58:C58"/>
    <mergeCell ref="A47:A48"/>
    <mergeCell ref="I49:X49"/>
    <mergeCell ref="AH49:AV49"/>
    <mergeCell ref="A39:A40"/>
    <mergeCell ref="K36:U36"/>
    <mergeCell ref="F41:S41"/>
    <mergeCell ref="W41:AG41"/>
    <mergeCell ref="AL41:AV41"/>
    <mergeCell ref="F42:T42"/>
    <mergeCell ref="AA42:AE42"/>
    <mergeCell ref="AJ42:AL42"/>
    <mergeCell ref="AM42:AQ42"/>
    <mergeCell ref="AR42:AV42"/>
    <mergeCell ref="L38:U38"/>
    <mergeCell ref="AA38:AF38"/>
    <mergeCell ref="AQ38:AV38"/>
    <mergeCell ref="F43:S43"/>
    <mergeCell ref="W43:AG43"/>
    <mergeCell ref="AL43:AV43"/>
    <mergeCell ref="F44:T44"/>
    <mergeCell ref="AA44:AE44"/>
    <mergeCell ref="AJ44:AL44"/>
    <mergeCell ref="AM44:AQ44"/>
    <mergeCell ref="AR44:AV44"/>
    <mergeCell ref="AO2:AV2"/>
    <mergeCell ref="B4:AW4"/>
    <mergeCell ref="F6:O6"/>
    <mergeCell ref="V6:AD6"/>
    <mergeCell ref="AM6:AV6"/>
    <mergeCell ref="G26:AV26"/>
    <mergeCell ref="Z31:AF31"/>
    <mergeCell ref="AJ31:AP31"/>
    <mergeCell ref="J30:AV30"/>
    <mergeCell ref="AT31:AV31"/>
    <mergeCell ref="G31:M31"/>
    <mergeCell ref="N31:Q31"/>
    <mergeCell ref="R31:T31"/>
    <mergeCell ref="G29:J29"/>
    <mergeCell ref="P29:X29"/>
    <mergeCell ref="Y29:AC29"/>
    <mergeCell ref="AD29:AO29"/>
    <mergeCell ref="AR29:AV29"/>
    <mergeCell ref="AF27:AV27"/>
    <mergeCell ref="G28:AV28"/>
    <mergeCell ref="U31:Y31"/>
    <mergeCell ref="L27:V27"/>
    <mergeCell ref="AC72:AM72"/>
    <mergeCell ref="AO72:AV72"/>
    <mergeCell ref="G32:AA32"/>
    <mergeCell ref="I33:V33"/>
    <mergeCell ref="AM33:AV33"/>
    <mergeCell ref="G35:Q35"/>
    <mergeCell ref="Y35:AI35"/>
    <mergeCell ref="AL35:AV35"/>
    <mergeCell ref="Y36:AI36"/>
    <mergeCell ref="AL36:AV36"/>
    <mergeCell ref="I37:S37"/>
    <mergeCell ref="I34:V34"/>
    <mergeCell ref="AG34:AV34"/>
    <mergeCell ref="I51:X51"/>
    <mergeCell ref="AE51:AV51"/>
    <mergeCell ref="I53:X53"/>
    <mergeCell ref="E58:O58"/>
    <mergeCell ref="Q58:AA58"/>
    <mergeCell ref="AC58:AM58"/>
    <mergeCell ref="AO58:AV58"/>
    <mergeCell ref="W45:AG45"/>
    <mergeCell ref="AL45:AV45"/>
    <mergeCell ref="F46:T46"/>
    <mergeCell ref="AA46:AE46"/>
  </mergeCells>
  <conditionalFormatting sqref="B18">
    <cfRule type="expression" dxfId="94" priority="144" stopIfTrue="1">
      <formula>$AO$2="APERTURA"+"MODIFICACION"</formula>
    </cfRule>
    <cfRule type="expression" dxfId="93" priority="145" stopIfTrue="1">
      <formula>$AO$2="AMPLIACION"</formula>
    </cfRule>
  </conditionalFormatting>
  <conditionalFormatting sqref="B9:C12">
    <cfRule type="expression" dxfId="92" priority="165" stopIfTrue="1">
      <formula>$AO$2="APERTURA"+"MODIFICACION"</formula>
    </cfRule>
    <cfRule type="expression" dxfId="91" priority="166" stopIfTrue="1">
      <formula>$AO$2="AMPLIACION"</formula>
    </cfRule>
  </conditionalFormatting>
  <conditionalFormatting sqref="E57:O72">
    <cfRule type="expression" dxfId="90" priority="3" stopIfTrue="1">
      <formula>$AO$2="MODIFICACION"</formula>
    </cfRule>
    <cfRule type="expression" dxfId="89" priority="4" stopIfTrue="1">
      <formula>$AO$2="AMPLIACION"</formula>
    </cfRule>
  </conditionalFormatting>
  <conditionalFormatting sqref="F41:S43 T42 F45:S46 T46">
    <cfRule type="expression" priority="196" stopIfTrue="1">
      <formula>$AO$2="AMPLIACION"</formula>
    </cfRule>
  </conditionalFormatting>
  <conditionalFormatting sqref="F44:T44">
    <cfRule type="expression" priority="32" stopIfTrue="1">
      <formula>$AO$2="AMPLIACION"</formula>
    </cfRule>
  </conditionalFormatting>
  <conditionalFormatting sqref="G74:K74 AO74:AV74">
    <cfRule type="expression" dxfId="88" priority="83" stopIfTrue="1">
      <formula>$AO$2="AMPLIACION"</formula>
    </cfRule>
    <cfRule type="expression" dxfId="87" priority="84" stopIfTrue="1">
      <formula>$AO$2="APERTURA"</formula>
    </cfRule>
    <cfRule type="expression" dxfId="86" priority="85" stopIfTrue="1">
      <formula>$AO$2="MODIFICACION"</formula>
    </cfRule>
  </conditionalFormatting>
  <conditionalFormatting sqref="G31:M31 R31:T31 Z31:AF31 AJ31:AP31 AT31:AV31 G32:AA32">
    <cfRule type="expression" dxfId="85" priority="142" stopIfTrue="1">
      <formula>$AO$2="MODIFICACION"</formula>
    </cfRule>
  </conditionalFormatting>
  <conditionalFormatting sqref="G26:AV26">
    <cfRule type="expression" dxfId="84" priority="171" stopIfTrue="1">
      <formula>$AO$2="APERTURA"</formula>
    </cfRule>
    <cfRule type="expression" dxfId="83" priority="172" stopIfTrue="1">
      <formula>$AO$2="MODIFICACION"</formula>
    </cfRule>
    <cfRule type="expression" dxfId="82" priority="173" stopIfTrue="1">
      <formula>$AO$2="AMPLIACION"</formula>
    </cfRule>
  </conditionalFormatting>
  <conditionalFormatting sqref="G28:AV28 J30:AV30 I33:V33 G35:Q35 I37:S37 AE37:AV37">
    <cfRule type="expression" dxfId="81" priority="190" stopIfTrue="1">
      <formula>$AO$2="AMPLIACION"</formula>
    </cfRule>
    <cfRule type="expression" dxfId="80" priority="191" stopIfTrue="1">
      <formula>$AO$2="APERTURA"</formula>
    </cfRule>
    <cfRule type="expression" dxfId="79" priority="192" stopIfTrue="1">
      <formula>$AO$2="MODIFICACION"</formula>
    </cfRule>
  </conditionalFormatting>
  <conditionalFormatting sqref="I34">
    <cfRule type="cellIs" dxfId="78" priority="92" stopIfTrue="1" operator="equal">
      <formula>$H$31</formula>
    </cfRule>
  </conditionalFormatting>
  <conditionalFormatting sqref="I53">
    <cfRule type="expression" dxfId="77" priority="146" stopIfTrue="1">
      <formula>$AO$2="MODIFICACION"</formula>
    </cfRule>
  </conditionalFormatting>
  <conditionalFormatting sqref="I49:X49">
    <cfRule type="expression" dxfId="76" priority="150" stopIfTrue="1">
      <formula>$AO$2="MODIFICACION"</formula>
    </cfRule>
  </conditionalFormatting>
  <conditionalFormatting sqref="I51:X51">
    <cfRule type="expression" dxfId="75" priority="149" stopIfTrue="1">
      <formula>$AO$2="MODIFICACION"</formula>
    </cfRule>
  </conditionalFormatting>
  <conditionalFormatting sqref="L27 Y27:AE27 G29:J29 P29:X29 AD29:AO29">
    <cfRule type="expression" dxfId="74" priority="93">
      <formula>$AO$2="MODIFICACION"</formula>
    </cfRule>
  </conditionalFormatting>
  <conditionalFormatting sqref="Q57:AA72">
    <cfRule type="expression" dxfId="73" priority="5" stopIfTrue="1">
      <formula>$AO$2="MODIFICACION"</formula>
    </cfRule>
    <cfRule type="expression" dxfId="72" priority="6" stopIfTrue="1">
      <formula>$AO$2="AMPLIACION"</formula>
    </cfRule>
  </conditionalFormatting>
  <conditionalFormatting sqref="R9:S12">
    <cfRule type="expression" dxfId="71" priority="167" stopIfTrue="1">
      <formula>$AO$2="APERTURA"+"MODIFICACION"</formula>
    </cfRule>
    <cfRule type="expression" dxfId="70" priority="168" stopIfTrue="1">
      <formula>$AO$2="AMPLIACION"</formula>
    </cfRule>
  </conditionalFormatting>
  <conditionalFormatting sqref="R18:S23">
    <cfRule type="expression" dxfId="69" priority="125" stopIfTrue="1">
      <formula>$AO$2="APERTURA"+"MODIFICACION"</formula>
    </cfRule>
    <cfRule type="expression" dxfId="68" priority="126" stopIfTrue="1">
      <formula>$AO$2="AMPLIACION"</formula>
    </cfRule>
  </conditionalFormatting>
  <conditionalFormatting sqref="T13:T16">
    <cfRule type="cellIs" dxfId="67" priority="17" stopIfTrue="1" operator="equal">
      <formula>"SELECCIÓN - INCORRECTA"</formula>
    </cfRule>
  </conditionalFormatting>
  <conditionalFormatting sqref="T22">
    <cfRule type="cellIs" dxfId="66" priority="127" stopIfTrue="1" operator="equal">
      <formula>"SELECCIÓN - INCORRECTA"</formula>
    </cfRule>
  </conditionalFormatting>
  <conditionalFormatting sqref="Y77:Y78">
    <cfRule type="expression" dxfId="65" priority="162" stopIfTrue="1">
      <formula>#REF!</formula>
    </cfRule>
  </conditionalFormatting>
  <conditionalFormatting sqref="Y35:AI36">
    <cfRule type="expression" dxfId="64" priority="116" stopIfTrue="1">
      <formula>$AO$2="AMPLIACION"</formula>
    </cfRule>
    <cfRule type="expression" dxfId="63" priority="117" stopIfTrue="1">
      <formula>$AO$2="APERTURA"</formula>
    </cfRule>
    <cfRule type="expression" dxfId="62" priority="118" stopIfTrue="1">
      <formula>$AO$2="MODIFICACION"</formula>
    </cfRule>
  </conditionalFormatting>
  <conditionalFormatting sqref="Z31">
    <cfRule type="expression" priority="193" stopIfTrue="1">
      <formula>$AO$2="AMPLIACION"</formula>
    </cfRule>
  </conditionalFormatting>
  <conditionalFormatting sqref="AA31:AF31 AK31:AP31 AU31:AV31 W6:AD6 AK42:AL42 AS42:AV42">
    <cfRule type="expression" dxfId="61" priority="177" stopIfTrue="1">
      <formula>$AO$2="AMPLIACION"</formula>
    </cfRule>
  </conditionalFormatting>
  <conditionalFormatting sqref="AC57:AM72">
    <cfRule type="expression" dxfId="60" priority="7" stopIfTrue="1">
      <formula>$AO$2="MODIFICACION"</formula>
    </cfRule>
    <cfRule type="expression" dxfId="59" priority="8" stopIfTrue="1">
      <formula>$AO$2="AMPLIACION"</formula>
    </cfRule>
  </conditionalFormatting>
  <conditionalFormatting sqref="AE51:AV51">
    <cfRule type="expression" dxfId="58" priority="148" stopIfTrue="1">
      <formula>$AO$2="MODIFICACION"</formula>
    </cfRule>
  </conditionalFormatting>
  <conditionalFormatting sqref="AG34">
    <cfRule type="cellIs" dxfId="57" priority="91" stopIfTrue="1" operator="equal">
      <formula>$AW$31</formula>
    </cfRule>
  </conditionalFormatting>
  <conditionalFormatting sqref="AH15:AI25">
    <cfRule type="expression" dxfId="56" priority="1" stopIfTrue="1">
      <formula>$AO$2="AMPLIACION"</formula>
    </cfRule>
    <cfRule type="expression" dxfId="55" priority="2" stopIfTrue="1">
      <formula>$AO$2="APERTURA"+"MODIFICACION"</formula>
    </cfRule>
  </conditionalFormatting>
  <conditionalFormatting sqref="AH49:AV49">
    <cfRule type="expression" dxfId="54" priority="147" stopIfTrue="1">
      <formula>$AO$2="MODIFICACION"</formula>
    </cfRule>
  </conditionalFormatting>
  <conditionalFormatting sqref="AJ31">
    <cfRule type="expression" priority="194" stopIfTrue="1">
      <formula>$AO$2="AMPLIACION"</formula>
    </cfRule>
  </conditionalFormatting>
  <conditionalFormatting sqref="AJ42">
    <cfRule type="expression" priority="197" stopIfTrue="1">
      <formula>$AO$2="AMPLIACION"</formula>
    </cfRule>
  </conditionalFormatting>
  <conditionalFormatting sqref="AJ44">
    <cfRule type="expression" priority="158" stopIfTrue="1">
      <formula>$AO$2="AMPLIACION"</formula>
    </cfRule>
  </conditionalFormatting>
  <conditionalFormatting sqref="AJ46">
    <cfRule type="expression" priority="156" stopIfTrue="1">
      <formula>$AO$2="AMPLIACION"</formula>
    </cfRule>
  </conditionalFormatting>
  <conditionalFormatting sqref="AK44:AL44">
    <cfRule type="expression" dxfId="53" priority="157" stopIfTrue="1">
      <formula>$AO$2="AMPLIACION"</formula>
    </cfRule>
  </conditionalFormatting>
  <conditionalFormatting sqref="AK46:AL46">
    <cfRule type="expression" dxfId="52" priority="155" stopIfTrue="1">
      <formula>$AO$2="AMPLIACION"</formula>
    </cfRule>
  </conditionalFormatting>
  <conditionalFormatting sqref="AL35:AV36">
    <cfRule type="expression" dxfId="51" priority="115" stopIfTrue="1">
      <formula>$AO$2="MODIFICACION"</formula>
    </cfRule>
  </conditionalFormatting>
  <conditionalFormatting sqref="AM6:AV6">
    <cfRule type="expression" dxfId="50" priority="188" stopIfTrue="1">
      <formula>$AO$2="MODIFICACION"</formula>
    </cfRule>
    <cfRule type="expression" dxfId="49" priority="189" stopIfTrue="1">
      <formula>$AO$2="AMPLIACION"</formula>
    </cfRule>
  </conditionalFormatting>
  <conditionalFormatting sqref="AR42">
    <cfRule type="expression" priority="198" stopIfTrue="1">
      <formula>$AO$2="AMPLIACION"</formula>
    </cfRule>
  </conditionalFormatting>
  <conditionalFormatting sqref="AR44">
    <cfRule type="expression" priority="154" stopIfTrue="1">
      <formula>$AO$2="AMPLIACION"</formula>
    </cfRule>
  </conditionalFormatting>
  <conditionalFormatting sqref="AR46">
    <cfRule type="expression" priority="152" stopIfTrue="1">
      <formula>$AO$2="AMPLIACION"</formula>
    </cfRule>
  </conditionalFormatting>
  <conditionalFormatting sqref="AS44:AV44">
    <cfRule type="expression" dxfId="48" priority="153" stopIfTrue="1">
      <formula>$AO$2="AMPLIACION"</formula>
    </cfRule>
  </conditionalFormatting>
  <conditionalFormatting sqref="AS46:AV46">
    <cfRule type="expression" dxfId="47" priority="151" stopIfTrue="1">
      <formula>$AO$2="AMPLIACION"</formula>
    </cfRule>
  </conditionalFormatting>
  <conditionalFormatting sqref="AT31">
    <cfRule type="expression" priority="195" stopIfTrue="1">
      <formula>$AO$2="AMPLIACION"</formula>
    </cfRule>
  </conditionalFormatting>
  <dataValidations count="27">
    <dataValidation type="list" allowBlank="1" showErrorMessage="1" sqref="E57:O72" xr:uid="{00000000-0002-0000-0000-000000000000}">
      <formula1>INDIRECT($E$56)</formula1>
      <formula2>0</formula2>
    </dataValidation>
    <dataValidation type="list" allowBlank="1" showErrorMessage="1" sqref="F35" xr:uid="{00000000-0002-0000-0000-000001000000}">
      <formula1>RAMO</formula1>
      <formula2>0</formula2>
    </dataValidation>
    <dataValidation type="list" allowBlank="1" showErrorMessage="1" sqref="Y35:AI36 AL35:AV36" xr:uid="{00000000-0002-0000-0000-000002000000}">
      <formula1>INDIRECT($AJ$35)</formula1>
      <formula2>0</formula2>
    </dataValidation>
    <dataValidation type="list" allowBlank="1" showErrorMessage="1" sqref="I37:S37" xr:uid="{00000000-0002-0000-0000-000003000000}">
      <formula1>INDIRECT($T$37)</formula1>
      <formula2>0</formula2>
    </dataValidation>
    <dataValidation type="list" allowBlank="1" showErrorMessage="1" sqref="I49:X49" xr:uid="{00000000-0002-0000-0000-000004000000}">
      <formula1>ZONADEVENTAS</formula1>
      <formula2>0</formula2>
    </dataValidation>
    <dataValidation type="list" allowBlank="1" showErrorMessage="1" sqref="Q57:AA72" xr:uid="{00000000-0002-0000-0000-000005000000}">
      <formula1>INDIRECT($Q$56)</formula1>
      <formula2>0</formula2>
    </dataValidation>
    <dataValidation type="list" allowBlank="1" showErrorMessage="1" sqref="AH41 AH43 AH45 W45 W43" xr:uid="{00000000-0002-0000-0000-000006000000}">
      <formula1>FUNCION</formula1>
      <formula2>0</formula2>
    </dataValidation>
    <dataValidation type="list" allowBlank="1" showErrorMessage="1" sqref="AC57:AM72" xr:uid="{00000000-0002-0000-0000-000007000000}">
      <formula1>CENTROSUMINISTRADOR</formula1>
      <formula2>0</formula2>
    </dataValidation>
    <dataValidation type="list" allowBlank="1" showErrorMessage="1" sqref="AH49:AV49" xr:uid="{00000000-0002-0000-0000-000008000000}">
      <formula1>OFICINADEVENTAS</formula1>
      <formula2>0</formula2>
    </dataValidation>
    <dataValidation type="list" allowBlank="1" showErrorMessage="1" sqref="G35:Q35" xr:uid="{00000000-0002-0000-0000-000009000000}">
      <formula1>INDIRECT($R$35)</formula1>
      <formula2>0</formula2>
    </dataValidation>
    <dataValidation type="list" allowBlank="1" showErrorMessage="1" sqref="AP2:AV2 V6" xr:uid="{00000000-0002-0000-0000-00000A000000}">
      <formula1>grupocuentas</formula1>
      <formula2>0</formula2>
    </dataValidation>
    <dataValidation type="list" allowBlank="1" showErrorMessage="1" sqref="AO2" xr:uid="{00000000-0002-0000-0000-00000B000000}">
      <formula1>"APERTURA,MODIFICACION,AMPLIACION"</formula1>
      <formula2>0</formula2>
    </dataValidation>
    <dataValidation allowBlank="1" showErrorMessage="1" sqref="F41:S41 F43:S43 F45:S45 AH88:AP88 AJ42:AL42 AJ44:AL44 AJ46:AL46 AR42:AV42 AR44:AV44 AR46:AV46 A31:XFD31 W41:AG41" xr:uid="{00000000-0002-0000-0000-00000C000000}"/>
    <dataValidation type="list" allowBlank="1" showErrorMessage="1" sqref="W6:AD6 I51" xr:uid="{00000000-0002-0000-0000-00000D000000}">
      <formula1>INDIRECT($I$50)</formula1>
      <formula2>0</formula2>
    </dataValidation>
    <dataValidation type="list" allowBlank="1" showErrorMessage="1" sqref="I53" xr:uid="{00000000-0002-0000-0000-00000E000000}">
      <formula1>INDIRECT($I$52)</formula1>
      <formula2>0</formula2>
    </dataValidation>
    <dataValidation type="list" allowBlank="1" showInputMessage="1" showErrorMessage="1" sqref="AE51:AV51" xr:uid="{00000000-0002-0000-0000-00000F000000}">
      <formula1>INDIRECT($AE$50)</formula1>
    </dataValidation>
    <dataValidation type="list" allowBlank="1" showErrorMessage="1" sqref="K36:U36" xr:uid="{00000000-0002-0000-0000-000010000000}">
      <formula1>SUBRAMO10</formula1>
    </dataValidation>
    <dataValidation errorStyle="warning" operator="equal" allowBlank="1" showInputMessage="1" showErrorMessage="1" errorTitle="NIF" error="El número de identificación fiscal debe ser de 14 dígitos." sqref="AM33" xr:uid="{00000000-0002-0000-0000-000011000000}"/>
    <dataValidation type="list" allowBlank="1" showInputMessage="1" showErrorMessage="1" sqref="WWL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xr:uid="{00000000-0002-0000-0000-000012000000}">
      <formula1>INDIRECT($O$26)</formula1>
    </dataValidation>
    <dataValidation type="list" allowBlank="1" showInputMessage="1" showErrorMessage="1" sqref="WVX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xr:uid="{00000000-0002-0000-0000-000013000000}">
      <formula1>DEPARTAMENTO</formula1>
    </dataValidation>
    <dataValidation type="list" allowBlank="1" showInputMessage="1" showErrorMessage="1" sqref="P29:X29" xr:uid="{00000000-0002-0000-0000-000014000000}">
      <formula1>DEPTOS</formula1>
    </dataValidation>
    <dataValidation type="list" allowBlank="1" showInputMessage="1" showErrorMessage="1" sqref="WWO34 KC34 TY34 ADU34 ANQ34 AXM34 BHI34 BRE34 CBA34 CKW34 CUS34 DEO34 DOK34 DYG34 EIC34 ERY34 FBU34 FLQ34 FVM34 GFI34 GPE34 GZA34 HIW34 HSS34 ICO34 IMK34 IWG34 JGC34 JPY34 JZU34 KJQ34 KTM34 LDI34 LNE34 LXA34 MGW34 MQS34 NAO34 NKK34 NUG34 OEC34 ONY34 OXU34 PHQ34 PRM34 QBI34 QLE34 QVA34 REW34 ROS34 RYO34 SIK34 SSG34 TCC34 TLY34 TVU34 UFQ34 UPM34 UZI34 VJE34 VTA34 WCW34 WMS34 AG34:AV34" xr:uid="{00000000-0002-0000-0000-000015000000}">
      <formula1>CLASEDEIMPUESTO</formula1>
    </dataValidation>
    <dataValidation type="list" allowBlank="1" showInputMessage="1" showErrorMessage="1" sqref="WVQ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I34:V34" xr:uid="{00000000-0002-0000-0000-000016000000}">
      <formula1>CLASEDENIF</formula1>
    </dataValidation>
    <dataValidation type="list" allowBlank="1" showInputMessage="1" showErrorMessage="1" sqref="K74:AK74 WVS74:WWS74 WLW74:WMW74 WCA74:WDA74 VSE74:VTE74 VII74:VJI74 UYM74:UZM74 UOQ74:UPQ74 UEU74:UFU74 TUY74:TVY74 TLC74:TMC74 TBG74:TCG74 SRK74:SSK74 SHO74:SIO74 RXS74:RYS74 RNW74:ROW74 REA74:RFA74 QUE74:QVE74 QKI74:QLI74 QAM74:QBM74 PQQ74:PRQ74 PGU74:PHU74 OWY74:OXY74 ONC74:OOC74 ODG74:OEG74 NTK74:NUK74 NJO74:NKO74 MZS74:NAS74 MPW74:MQW74 MGA74:MHA74 LWE74:LXE74 LMI74:LNI74 LCM74:LDM74 KSQ74:KTQ74 KIU74:KJU74 JYY74:JZY74 JPC74:JQC74 JFG74:JGG74 IVK74:IWK74 ILO74:IMO74 IBS74:ICS74 HRW74:HSW74 HIA74:HJA74 GYE74:GZE74 GOI74:GPI74 GEM74:GFM74 FUQ74:FVQ74 FKU74:FLU74 FAY74:FBY74 ERC74:ESC74 EHG74:EIG74 DXK74:DYK74 DNO74:DOO74 DDS74:DES74 CTW74:CUW74 CKA74:CLA74 CAE74:CBE74 BQI74:BRI74 BGM74:BHM74 AWQ74:AXQ74 AMU74:ANU74 ACY74:ADY74 TC74:UC74 JG74:KG74" xr:uid="{00000000-0002-0000-0000-000017000000}">
      <formula1>UBICACION</formula1>
    </dataValidation>
    <dataValidation type="list" allowBlank="1" showInputMessage="1" showErrorMessage="1" sqref="AD29:AO29" xr:uid="{00000000-0002-0000-0000-000018000000}">
      <formula1>INDIRECT($O$29)</formula1>
    </dataValidation>
    <dataValidation type="textLength" operator="lessThanOrEqual" allowBlank="1" showInputMessage="1" showErrorMessage="1" sqref="Y27:AD27 L27:V27" xr:uid="{00000000-0002-0000-0000-000019000000}">
      <formula1>14</formula1>
    </dataValidation>
    <dataValidation operator="lessThanOrEqual" allowBlank="1" showInputMessage="1" showErrorMessage="1" sqref="AE27" xr:uid="{00000000-0002-0000-0000-00001A000000}"/>
  </dataValidations>
  <printOptions horizontalCentered="1" verticalCentered="1"/>
  <pageMargins left="0.25" right="0.25" top="0.75" bottom="0.75" header="0.3" footer="0.3"/>
  <pageSetup scale="56" orientation="portrait"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Check Box 342">
              <controlPr locked="0" defaultSize="0" autoFill="0" autoLine="0" autoPict="0">
                <anchor moveWithCells="1" sizeWithCells="1">
                  <from>
                    <xdr:col>1</xdr:col>
                    <xdr:colOff>180975</xdr:colOff>
                    <xdr:row>7</xdr:row>
                    <xdr:rowOff>266700</xdr:rowOff>
                  </from>
                  <to>
                    <xdr:col>3</xdr:col>
                    <xdr:colOff>28575</xdr:colOff>
                    <xdr:row>8</xdr:row>
                    <xdr:rowOff>161925</xdr:rowOff>
                  </to>
                </anchor>
              </controlPr>
            </control>
          </mc:Choice>
        </mc:AlternateContent>
        <mc:AlternateContent xmlns:mc="http://schemas.openxmlformats.org/markup-compatibility/2006">
          <mc:Choice Requires="x14">
            <control shapeId="2076" r:id="rId5" name="Check Box 350">
              <controlPr locked="0" defaultSize="0" autoFill="0" autoLine="0" autoPict="0">
                <anchor moveWithCells="1" sizeWithCells="1">
                  <from>
                    <xdr:col>17</xdr:col>
                    <xdr:colOff>0</xdr:colOff>
                    <xdr:row>8</xdr:row>
                    <xdr:rowOff>0</xdr:rowOff>
                  </from>
                  <to>
                    <xdr:col>19</xdr:col>
                    <xdr:colOff>9525</xdr:colOff>
                    <xdr:row>9</xdr:row>
                    <xdr:rowOff>28575</xdr:rowOff>
                  </to>
                </anchor>
              </controlPr>
            </control>
          </mc:Choice>
        </mc:AlternateContent>
        <mc:AlternateContent xmlns:mc="http://schemas.openxmlformats.org/markup-compatibility/2006">
          <mc:Choice Requires="x14">
            <control shapeId="2077" r:id="rId6" name="Check Box 351">
              <controlPr locked="0" defaultSize="0" autoFill="0" autoLine="0" autoPict="0">
                <anchor moveWithCells="1" sizeWithCells="1">
                  <from>
                    <xdr:col>17</xdr:col>
                    <xdr:colOff>0</xdr:colOff>
                    <xdr:row>8</xdr:row>
                    <xdr:rowOff>161925</xdr:rowOff>
                  </from>
                  <to>
                    <xdr:col>19</xdr:col>
                    <xdr:colOff>19050</xdr:colOff>
                    <xdr:row>10</xdr:row>
                    <xdr:rowOff>0</xdr:rowOff>
                  </to>
                </anchor>
              </controlPr>
            </control>
          </mc:Choice>
        </mc:AlternateContent>
        <mc:AlternateContent xmlns:mc="http://schemas.openxmlformats.org/markup-compatibility/2006">
          <mc:Choice Requires="x14">
            <control shapeId="2078" r:id="rId7" name="Check Box 352">
              <controlPr locked="0" defaultSize="0" autoFill="0" autoLine="0" autoPict="0">
                <anchor moveWithCells="1" sizeWithCells="1">
                  <from>
                    <xdr:col>17</xdr:col>
                    <xdr:colOff>0</xdr:colOff>
                    <xdr:row>9</xdr:row>
                    <xdr:rowOff>161925</xdr:rowOff>
                  </from>
                  <to>
                    <xdr:col>19</xdr:col>
                    <xdr:colOff>28575</xdr:colOff>
                    <xdr:row>11</xdr:row>
                    <xdr:rowOff>9525</xdr:rowOff>
                  </to>
                </anchor>
              </controlPr>
            </control>
          </mc:Choice>
        </mc:AlternateContent>
        <mc:AlternateContent xmlns:mc="http://schemas.openxmlformats.org/markup-compatibility/2006">
          <mc:Choice Requires="x14">
            <control shapeId="2089" r:id="rId8" name="Check Box 41">
              <controlPr locked="0" defaultSize="0" autoFill="0" autoLine="0" autoPict="0">
                <anchor moveWithCells="1" sizeWithCells="1">
                  <from>
                    <xdr:col>17</xdr:col>
                    <xdr:colOff>0</xdr:colOff>
                    <xdr:row>10</xdr:row>
                    <xdr:rowOff>152400</xdr:rowOff>
                  </from>
                  <to>
                    <xdr:col>19</xdr:col>
                    <xdr:colOff>28575</xdr:colOff>
                    <xdr:row>11</xdr:row>
                    <xdr:rowOff>152400</xdr:rowOff>
                  </to>
                </anchor>
              </controlPr>
            </control>
          </mc:Choice>
        </mc:AlternateContent>
        <mc:AlternateContent xmlns:mc="http://schemas.openxmlformats.org/markup-compatibility/2006">
          <mc:Choice Requires="x14">
            <control shapeId="2093" r:id="rId9" name="Check Box 2800">
              <controlPr locked="0" defaultSize="0" autoFill="0" autoLine="0" autoPict="0">
                <anchor moveWithCells="1" sizeWithCells="1">
                  <from>
                    <xdr:col>21</xdr:col>
                    <xdr:colOff>0</xdr:colOff>
                    <xdr:row>79</xdr:row>
                    <xdr:rowOff>76200</xdr:rowOff>
                  </from>
                  <to>
                    <xdr:col>22</xdr:col>
                    <xdr:colOff>95250</xdr:colOff>
                    <xdr:row>79</xdr:row>
                    <xdr:rowOff>76200</xdr:rowOff>
                  </to>
                </anchor>
              </controlPr>
            </control>
          </mc:Choice>
        </mc:AlternateContent>
        <mc:AlternateContent xmlns:mc="http://schemas.openxmlformats.org/markup-compatibility/2006">
          <mc:Choice Requires="x14">
            <control shapeId="2095" r:id="rId10" name="Check Box 349">
              <controlPr locked="0" defaultSize="0" autoFill="0" autoLine="0" autoPict="0">
                <anchor moveWithCells="1" sizeWithCells="1">
                  <from>
                    <xdr:col>1</xdr:col>
                    <xdr:colOff>161925</xdr:colOff>
                    <xdr:row>17</xdr:row>
                    <xdr:rowOff>28575</xdr:rowOff>
                  </from>
                  <to>
                    <xdr:col>3</xdr:col>
                    <xdr:colOff>19050</xdr:colOff>
                    <xdr:row>18</xdr:row>
                    <xdr:rowOff>47625</xdr:rowOff>
                  </to>
                </anchor>
              </controlPr>
            </control>
          </mc:Choice>
        </mc:AlternateContent>
        <mc:AlternateContent xmlns:mc="http://schemas.openxmlformats.org/markup-compatibility/2006">
          <mc:Choice Requires="x14">
            <control shapeId="2097" r:id="rId11" name="Check Box 355">
              <controlPr locked="0" defaultSize="0" autoFill="0" autoLine="0" autoPict="0">
                <anchor moveWithCells="1" sizeWithCells="1">
                  <from>
                    <xdr:col>33</xdr:col>
                    <xdr:colOff>95250</xdr:colOff>
                    <xdr:row>17</xdr:row>
                    <xdr:rowOff>152400</xdr:rowOff>
                  </from>
                  <to>
                    <xdr:col>35</xdr:col>
                    <xdr:colOff>0</xdr:colOff>
                    <xdr:row>19</xdr:row>
                    <xdr:rowOff>9525</xdr:rowOff>
                  </to>
                </anchor>
              </controlPr>
            </control>
          </mc:Choice>
        </mc:AlternateContent>
        <mc:AlternateContent xmlns:mc="http://schemas.openxmlformats.org/markup-compatibility/2006">
          <mc:Choice Requires="x14">
            <control shapeId="2098" r:id="rId12" name="Check Box 50">
              <controlPr locked="0" defaultSize="0" autoFill="0" autoLine="0" autoPict="0">
                <anchor moveWithCells="1" sizeWithCells="1">
                  <from>
                    <xdr:col>33</xdr:col>
                    <xdr:colOff>95250</xdr:colOff>
                    <xdr:row>18</xdr:row>
                    <xdr:rowOff>142875</xdr:rowOff>
                  </from>
                  <to>
                    <xdr:col>35</xdr:col>
                    <xdr:colOff>0</xdr:colOff>
                    <xdr:row>19</xdr:row>
                    <xdr:rowOff>152400</xdr:rowOff>
                  </to>
                </anchor>
              </controlPr>
            </control>
          </mc:Choice>
        </mc:AlternateContent>
        <mc:AlternateContent xmlns:mc="http://schemas.openxmlformats.org/markup-compatibility/2006">
          <mc:Choice Requires="x14">
            <control shapeId="2572" r:id="rId13" name="Check Box 524">
              <controlPr locked="0" defaultSize="0" autoFill="0" autoLine="0" autoPict="0">
                <anchor moveWithCells="1" sizeWithCells="1">
                  <from>
                    <xdr:col>16</xdr:col>
                    <xdr:colOff>85725</xdr:colOff>
                    <xdr:row>79</xdr:row>
                    <xdr:rowOff>76200</xdr:rowOff>
                  </from>
                  <to>
                    <xdr:col>18</xdr:col>
                    <xdr:colOff>76200</xdr:colOff>
                    <xdr:row>79</xdr:row>
                    <xdr:rowOff>76200</xdr:rowOff>
                  </to>
                </anchor>
              </controlPr>
            </control>
          </mc:Choice>
        </mc:AlternateContent>
        <mc:AlternateContent xmlns:mc="http://schemas.openxmlformats.org/markup-compatibility/2006">
          <mc:Choice Requires="x14">
            <control shapeId="2694" r:id="rId14" name="Check Box 646">
              <controlPr defaultSize="0" autoFill="0" autoLine="0" autoPict="0">
                <anchor moveWithCells="1" sizeWithCells="1">
                  <from>
                    <xdr:col>17</xdr:col>
                    <xdr:colOff>0</xdr:colOff>
                    <xdr:row>16</xdr:row>
                    <xdr:rowOff>142875</xdr:rowOff>
                  </from>
                  <to>
                    <xdr:col>19</xdr:col>
                    <xdr:colOff>9525</xdr:colOff>
                    <xdr:row>17</xdr:row>
                    <xdr:rowOff>161925</xdr:rowOff>
                  </to>
                </anchor>
              </controlPr>
            </control>
          </mc:Choice>
        </mc:AlternateContent>
        <mc:AlternateContent xmlns:mc="http://schemas.openxmlformats.org/markup-compatibility/2006">
          <mc:Choice Requires="x14">
            <control shapeId="2695" r:id="rId15" name="Check Box 647">
              <controlPr locked="0" defaultSize="0" autoFill="0" autoLine="0" autoPict="0">
                <anchor moveWithCells="1" sizeWithCells="1">
                  <from>
                    <xdr:col>17</xdr:col>
                    <xdr:colOff>0</xdr:colOff>
                    <xdr:row>17</xdr:row>
                    <xdr:rowOff>133350</xdr:rowOff>
                  </from>
                  <to>
                    <xdr:col>19</xdr:col>
                    <xdr:colOff>19050</xdr:colOff>
                    <xdr:row>18</xdr:row>
                    <xdr:rowOff>142875</xdr:rowOff>
                  </to>
                </anchor>
              </controlPr>
            </control>
          </mc:Choice>
        </mc:AlternateContent>
        <mc:AlternateContent xmlns:mc="http://schemas.openxmlformats.org/markup-compatibility/2006">
          <mc:Choice Requires="x14">
            <control shapeId="2696" r:id="rId16" name="Check Box 648">
              <controlPr locked="0" defaultSize="0" autoFill="0" autoLine="0" autoPict="0">
                <anchor moveWithCells="1" sizeWithCells="1">
                  <from>
                    <xdr:col>17</xdr:col>
                    <xdr:colOff>0</xdr:colOff>
                    <xdr:row>18</xdr:row>
                    <xdr:rowOff>123825</xdr:rowOff>
                  </from>
                  <to>
                    <xdr:col>19</xdr:col>
                    <xdr:colOff>28575</xdr:colOff>
                    <xdr:row>19</xdr:row>
                    <xdr:rowOff>142875</xdr:rowOff>
                  </to>
                </anchor>
              </controlPr>
            </control>
          </mc:Choice>
        </mc:AlternateContent>
        <mc:AlternateContent xmlns:mc="http://schemas.openxmlformats.org/markup-compatibility/2006">
          <mc:Choice Requires="x14">
            <control shapeId="2697" r:id="rId17" name="Check Box 649">
              <controlPr locked="0" defaultSize="0" autoFill="0" autoLine="0" autoPict="0">
                <anchor moveWithCells="1" sizeWithCells="1">
                  <from>
                    <xdr:col>17</xdr:col>
                    <xdr:colOff>0</xdr:colOff>
                    <xdr:row>19</xdr:row>
                    <xdr:rowOff>123825</xdr:rowOff>
                  </from>
                  <to>
                    <xdr:col>19</xdr:col>
                    <xdr:colOff>28575</xdr:colOff>
                    <xdr:row>20</xdr:row>
                    <xdr:rowOff>123825</xdr:rowOff>
                  </to>
                </anchor>
              </controlPr>
            </control>
          </mc:Choice>
        </mc:AlternateContent>
        <mc:AlternateContent xmlns:mc="http://schemas.openxmlformats.org/markup-compatibility/2006">
          <mc:Choice Requires="x14">
            <control shapeId="12734" r:id="rId18" name="Check Box 1470">
              <controlPr locked="0" defaultSize="0" autoFill="0" autoLine="0" autoPict="0">
                <anchor moveWithCells="1" sizeWithCells="1">
                  <from>
                    <xdr:col>33</xdr:col>
                    <xdr:colOff>95250</xdr:colOff>
                    <xdr:row>19</xdr:row>
                    <xdr:rowOff>133350</xdr:rowOff>
                  </from>
                  <to>
                    <xdr:col>35</xdr:col>
                    <xdr:colOff>0</xdr:colOff>
                    <xdr:row>20</xdr:row>
                    <xdr:rowOff>152400</xdr:rowOff>
                  </to>
                </anchor>
              </controlPr>
            </control>
          </mc:Choice>
        </mc:AlternateContent>
        <mc:AlternateContent xmlns:mc="http://schemas.openxmlformats.org/markup-compatibility/2006">
          <mc:Choice Requires="x14">
            <control shapeId="12735" r:id="rId19" name="Check Box 1471">
              <controlPr locked="0" defaultSize="0" autoFill="0" autoLine="0" autoPict="0">
                <anchor moveWithCells="1" sizeWithCells="1">
                  <from>
                    <xdr:col>33</xdr:col>
                    <xdr:colOff>95250</xdr:colOff>
                    <xdr:row>20</xdr:row>
                    <xdr:rowOff>152400</xdr:rowOff>
                  </from>
                  <to>
                    <xdr:col>35</xdr:col>
                    <xdr:colOff>0</xdr:colOff>
                    <xdr:row>21</xdr:row>
                    <xdr:rowOff>161925</xdr:rowOff>
                  </to>
                </anchor>
              </controlPr>
            </control>
          </mc:Choice>
        </mc:AlternateContent>
        <mc:AlternateContent xmlns:mc="http://schemas.openxmlformats.org/markup-compatibility/2006">
          <mc:Choice Requires="x14">
            <control shapeId="12736" r:id="rId20" name="Check Box 1472">
              <controlPr locked="0" defaultSize="0" autoFill="0" autoLine="0" autoPict="0">
                <anchor moveWithCells="1" sizeWithCells="1">
                  <from>
                    <xdr:col>33</xdr:col>
                    <xdr:colOff>95250</xdr:colOff>
                    <xdr:row>17</xdr:row>
                    <xdr:rowOff>9525</xdr:rowOff>
                  </from>
                  <to>
                    <xdr:col>35</xdr:col>
                    <xdr:colOff>0</xdr:colOff>
                    <xdr:row>18</xdr:row>
                    <xdr:rowOff>28575</xdr:rowOff>
                  </to>
                </anchor>
              </controlPr>
            </control>
          </mc:Choice>
        </mc:AlternateContent>
        <mc:AlternateContent xmlns:mc="http://schemas.openxmlformats.org/markup-compatibility/2006">
          <mc:Choice Requires="x14">
            <control shapeId="12737" r:id="rId21" name="Check Box 1473">
              <controlPr locked="0" defaultSize="0" autoFill="0" autoLine="0" autoPict="0">
                <anchor moveWithCells="1" sizeWithCells="1">
                  <from>
                    <xdr:col>33</xdr:col>
                    <xdr:colOff>85725</xdr:colOff>
                    <xdr:row>8</xdr:row>
                    <xdr:rowOff>0</xdr:rowOff>
                  </from>
                  <to>
                    <xdr:col>34</xdr:col>
                    <xdr:colOff>180975</xdr:colOff>
                    <xdr:row>9</xdr:row>
                    <xdr:rowOff>19050</xdr:rowOff>
                  </to>
                </anchor>
              </controlPr>
            </control>
          </mc:Choice>
        </mc:AlternateContent>
        <mc:AlternateContent xmlns:mc="http://schemas.openxmlformats.org/markup-compatibility/2006">
          <mc:Choice Requires="x14">
            <control shapeId="12738" r:id="rId22" name="Check Box 1474">
              <controlPr locked="0" defaultSize="0" autoFill="0" autoLine="0" autoPict="0">
                <anchor moveWithCells="1" sizeWithCells="1">
                  <from>
                    <xdr:col>33</xdr:col>
                    <xdr:colOff>85725</xdr:colOff>
                    <xdr:row>8</xdr:row>
                    <xdr:rowOff>152400</xdr:rowOff>
                  </from>
                  <to>
                    <xdr:col>34</xdr:col>
                    <xdr:colOff>180975</xdr:colOff>
                    <xdr:row>10</xdr:row>
                    <xdr:rowOff>0</xdr:rowOff>
                  </to>
                </anchor>
              </controlPr>
            </control>
          </mc:Choice>
        </mc:AlternateContent>
        <mc:AlternateContent xmlns:mc="http://schemas.openxmlformats.org/markup-compatibility/2006">
          <mc:Choice Requires="x14">
            <control shapeId="12739" r:id="rId23" name="Check Box 1475">
              <controlPr locked="0" defaultSize="0" autoFill="0" autoLine="0" autoPict="0">
                <anchor moveWithCells="1" sizeWithCells="1">
                  <from>
                    <xdr:col>33</xdr:col>
                    <xdr:colOff>85725</xdr:colOff>
                    <xdr:row>9</xdr:row>
                    <xdr:rowOff>133350</xdr:rowOff>
                  </from>
                  <to>
                    <xdr:col>34</xdr:col>
                    <xdr:colOff>180975</xdr:colOff>
                    <xdr:row>10</xdr:row>
                    <xdr:rowOff>152400</xdr:rowOff>
                  </to>
                </anchor>
              </controlPr>
            </control>
          </mc:Choice>
        </mc:AlternateContent>
        <mc:AlternateContent xmlns:mc="http://schemas.openxmlformats.org/markup-compatibility/2006">
          <mc:Choice Requires="x14">
            <control shapeId="12740" r:id="rId24" name="Check Box 1476">
              <controlPr locked="0" defaultSize="0" autoFill="0" autoLine="0" autoPict="0">
                <anchor moveWithCells="1" sizeWithCells="1">
                  <from>
                    <xdr:col>33</xdr:col>
                    <xdr:colOff>85725</xdr:colOff>
                    <xdr:row>10</xdr:row>
                    <xdr:rowOff>114300</xdr:rowOff>
                  </from>
                  <to>
                    <xdr:col>34</xdr:col>
                    <xdr:colOff>180975</xdr:colOff>
                    <xdr:row>11</xdr:row>
                    <xdr:rowOff>133350</xdr:rowOff>
                  </to>
                </anchor>
              </controlPr>
            </control>
          </mc:Choice>
        </mc:AlternateContent>
        <mc:AlternateContent xmlns:mc="http://schemas.openxmlformats.org/markup-compatibility/2006">
          <mc:Choice Requires="x14">
            <control shapeId="12744" r:id="rId25" name="Check Box 1480">
              <controlPr locked="0" defaultSize="0" autoFill="0" autoLine="0" autoPict="0">
                <anchor moveWithCells="1" sizeWithCells="1">
                  <from>
                    <xdr:col>33</xdr:col>
                    <xdr:colOff>85725</xdr:colOff>
                    <xdr:row>11</xdr:row>
                    <xdr:rowOff>142875</xdr:rowOff>
                  </from>
                  <to>
                    <xdr:col>34</xdr:col>
                    <xdr:colOff>180975</xdr:colOff>
                    <xdr:row>12</xdr:row>
                    <xdr:rowOff>152400</xdr:rowOff>
                  </to>
                </anchor>
              </controlPr>
            </control>
          </mc:Choice>
        </mc:AlternateContent>
        <mc:AlternateContent xmlns:mc="http://schemas.openxmlformats.org/markup-compatibility/2006">
          <mc:Choice Requires="x14">
            <control shapeId="12749" r:id="rId26" name="Check Box 1485">
              <controlPr locked="0" defaultSize="0" autoFill="0" autoLine="0" autoPict="0">
                <anchor moveWithCells="1" sizeWithCells="1">
                  <from>
                    <xdr:col>33</xdr:col>
                    <xdr:colOff>85725</xdr:colOff>
                    <xdr:row>12</xdr:row>
                    <xdr:rowOff>142875</xdr:rowOff>
                  </from>
                  <to>
                    <xdr:col>34</xdr:col>
                    <xdr:colOff>180975</xdr:colOff>
                    <xdr:row>13</xdr:row>
                    <xdr:rowOff>152400</xdr:rowOff>
                  </to>
                </anchor>
              </controlPr>
            </control>
          </mc:Choice>
        </mc:AlternateContent>
        <mc:AlternateContent xmlns:mc="http://schemas.openxmlformats.org/markup-compatibility/2006">
          <mc:Choice Requires="x14">
            <control shapeId="12750" r:id="rId27" name="Check Box 1486">
              <controlPr locked="0" defaultSize="0" autoFill="0" autoLine="0" autoPict="0">
                <anchor moveWithCells="1" sizeWithCells="1">
                  <from>
                    <xdr:col>33</xdr:col>
                    <xdr:colOff>85725</xdr:colOff>
                    <xdr:row>11</xdr:row>
                    <xdr:rowOff>114300</xdr:rowOff>
                  </from>
                  <to>
                    <xdr:col>34</xdr:col>
                    <xdr:colOff>180975</xdr:colOff>
                    <xdr:row>12</xdr:row>
                    <xdr:rowOff>133350</xdr:rowOff>
                  </to>
                </anchor>
              </controlPr>
            </control>
          </mc:Choice>
        </mc:AlternateContent>
        <mc:AlternateContent xmlns:mc="http://schemas.openxmlformats.org/markup-compatibility/2006">
          <mc:Choice Requires="x14">
            <control shapeId="12751" r:id="rId28" name="Check Box 1487">
              <controlPr locked="0" defaultSize="0" autoFill="0" autoLine="0" autoPict="0">
                <anchor moveWithCells="1" sizeWithCells="1">
                  <from>
                    <xdr:col>33</xdr:col>
                    <xdr:colOff>85725</xdr:colOff>
                    <xdr:row>12</xdr:row>
                    <xdr:rowOff>142875</xdr:rowOff>
                  </from>
                  <to>
                    <xdr:col>34</xdr:col>
                    <xdr:colOff>180975</xdr:colOff>
                    <xdr:row>13</xdr:row>
                    <xdr:rowOff>152400</xdr:rowOff>
                  </to>
                </anchor>
              </controlPr>
            </control>
          </mc:Choice>
        </mc:AlternateContent>
        <mc:AlternateContent xmlns:mc="http://schemas.openxmlformats.org/markup-compatibility/2006">
          <mc:Choice Requires="x14">
            <control shapeId="12753" r:id="rId29" name="Check Box 1489">
              <controlPr locked="0" defaultSize="0" autoFill="0" autoLine="0" autoPict="0">
                <anchor moveWithCells="1" sizeWithCells="1">
                  <from>
                    <xdr:col>33</xdr:col>
                    <xdr:colOff>85725</xdr:colOff>
                    <xdr:row>13</xdr:row>
                    <xdr:rowOff>142875</xdr:rowOff>
                  </from>
                  <to>
                    <xdr:col>34</xdr:col>
                    <xdr:colOff>180975</xdr:colOff>
                    <xdr:row>14</xdr:row>
                    <xdr:rowOff>152400</xdr:rowOff>
                  </to>
                </anchor>
              </controlPr>
            </control>
          </mc:Choice>
        </mc:AlternateContent>
        <mc:AlternateContent xmlns:mc="http://schemas.openxmlformats.org/markup-compatibility/2006">
          <mc:Choice Requires="x14">
            <control shapeId="12754" r:id="rId30" name="Check Box 1490">
              <controlPr locked="0" defaultSize="0" autoFill="0" autoLine="0" autoPict="0">
                <anchor moveWithCells="1" sizeWithCells="1">
                  <from>
                    <xdr:col>33</xdr:col>
                    <xdr:colOff>85725</xdr:colOff>
                    <xdr:row>13</xdr:row>
                    <xdr:rowOff>142875</xdr:rowOff>
                  </from>
                  <to>
                    <xdr:col>34</xdr:col>
                    <xdr:colOff>180975</xdr:colOff>
                    <xdr:row>14</xdr:row>
                    <xdr:rowOff>152400</xdr:rowOff>
                  </to>
                </anchor>
              </controlPr>
            </control>
          </mc:Choice>
        </mc:AlternateContent>
        <mc:AlternateContent xmlns:mc="http://schemas.openxmlformats.org/markup-compatibility/2006">
          <mc:Choice Requires="x14">
            <control shapeId="12757" r:id="rId31" name="Check Box 1493">
              <controlPr locked="0" defaultSize="0" autoFill="0" autoLine="0" autoPict="0">
                <anchor moveWithCells="1" sizeWithCells="1">
                  <from>
                    <xdr:col>33</xdr:col>
                    <xdr:colOff>85725</xdr:colOff>
                    <xdr:row>14</xdr:row>
                    <xdr:rowOff>142875</xdr:rowOff>
                  </from>
                  <to>
                    <xdr:col>34</xdr:col>
                    <xdr:colOff>180975</xdr:colOff>
                    <xdr:row>15</xdr:row>
                    <xdr:rowOff>152400</xdr:rowOff>
                  </to>
                </anchor>
              </controlPr>
            </control>
          </mc:Choice>
        </mc:AlternateContent>
        <mc:AlternateContent xmlns:mc="http://schemas.openxmlformats.org/markup-compatibility/2006">
          <mc:Choice Requires="x14">
            <control shapeId="12758" r:id="rId32" name="Check Box 1494">
              <controlPr locked="0" defaultSize="0" autoFill="0" autoLine="0" autoPict="0">
                <anchor moveWithCells="1" sizeWithCells="1">
                  <from>
                    <xdr:col>33</xdr:col>
                    <xdr:colOff>85725</xdr:colOff>
                    <xdr:row>14</xdr:row>
                    <xdr:rowOff>142875</xdr:rowOff>
                  </from>
                  <to>
                    <xdr:col>34</xdr:col>
                    <xdr:colOff>180975</xdr:colOff>
                    <xdr:row>15</xdr:row>
                    <xdr:rowOff>152400</xdr:rowOff>
                  </to>
                </anchor>
              </controlPr>
            </control>
          </mc:Choice>
        </mc:AlternateContent>
        <mc:AlternateContent xmlns:mc="http://schemas.openxmlformats.org/markup-compatibility/2006">
          <mc:Choice Requires="x14">
            <control shapeId="12759" r:id="rId33" name="Check Box 1495">
              <controlPr locked="0" defaultSize="0" autoFill="0" autoLine="0" autoPict="0">
                <anchor moveWithCells="1" sizeWithCells="1">
                  <from>
                    <xdr:col>33</xdr:col>
                    <xdr:colOff>85725</xdr:colOff>
                    <xdr:row>13</xdr:row>
                    <xdr:rowOff>142875</xdr:rowOff>
                  </from>
                  <to>
                    <xdr:col>34</xdr:col>
                    <xdr:colOff>180975</xdr:colOff>
                    <xdr:row>14</xdr:row>
                    <xdr:rowOff>152400</xdr:rowOff>
                  </to>
                </anchor>
              </controlPr>
            </control>
          </mc:Choice>
        </mc:AlternateContent>
        <mc:AlternateContent xmlns:mc="http://schemas.openxmlformats.org/markup-compatibility/2006">
          <mc:Choice Requires="x14">
            <control shapeId="12760" r:id="rId34" name="Check Box 1496">
              <controlPr locked="0" defaultSize="0" autoFill="0" autoLine="0" autoPict="0">
                <anchor moveWithCells="1" sizeWithCells="1">
                  <from>
                    <xdr:col>33</xdr:col>
                    <xdr:colOff>85725</xdr:colOff>
                    <xdr:row>13</xdr:row>
                    <xdr:rowOff>142875</xdr:rowOff>
                  </from>
                  <to>
                    <xdr:col>34</xdr:col>
                    <xdr:colOff>180975</xdr:colOff>
                    <xdr:row>14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2785-0B05-458F-8952-15A20041F4EB}">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4"/>
    <pageSetUpPr fitToPage="1"/>
  </sheetPr>
  <dimension ref="B1:AX367"/>
  <sheetViews>
    <sheetView showGridLines="0" topLeftCell="A44" zoomScale="80" zoomScaleNormal="80" zoomScaleSheetLayoutView="75" workbookViewId="0">
      <selection activeCell="X22" sqref="X22"/>
    </sheetView>
  </sheetViews>
  <sheetFormatPr defaultColWidth="9.140625" defaultRowHeight="14.25"/>
  <cols>
    <col min="1" max="1" width="5.140625" style="113" customWidth="1"/>
    <col min="2" max="2" width="2.7109375" style="112" customWidth="1"/>
    <col min="3" max="12" width="2.85546875" style="112" customWidth="1"/>
    <col min="13" max="16" width="2.7109375" style="112" customWidth="1"/>
    <col min="17" max="17" width="3.140625" style="112" customWidth="1"/>
    <col min="18" max="21" width="2.7109375" style="112" customWidth="1"/>
    <col min="22" max="22" width="1.42578125" style="112" customWidth="1"/>
    <col min="23" max="23" width="2.7109375" style="112" customWidth="1"/>
    <col min="24" max="24" width="1" style="112" customWidth="1"/>
    <col min="25" max="25" width="4.5703125" style="112" customWidth="1"/>
    <col min="26" max="30" width="2.7109375" style="112" customWidth="1"/>
    <col min="31" max="31" width="1.85546875" style="112" customWidth="1"/>
    <col min="32" max="37" width="2.7109375" style="112" customWidth="1"/>
    <col min="38" max="38" width="1.7109375" style="112" customWidth="1"/>
    <col min="39" max="39" width="3.5703125" style="112" customWidth="1"/>
    <col min="40" max="47" width="2.7109375" style="112" customWidth="1"/>
    <col min="48" max="48" width="6.42578125" style="112" customWidth="1"/>
    <col min="49" max="49" width="2.7109375" style="112" customWidth="1"/>
    <col min="50" max="50" width="2.28515625" style="112" customWidth="1"/>
    <col min="51" max="51" width="5" style="113" customWidth="1"/>
    <col min="52" max="16384" width="9.140625" style="113"/>
  </cols>
  <sheetData>
    <row r="1" spans="2:50" ht="15">
      <c r="J1" s="74"/>
      <c r="K1" s="73"/>
    </row>
    <row r="2" spans="2:50" ht="15">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6"/>
      <c r="AH2" s="73"/>
      <c r="AI2" s="73"/>
      <c r="AJ2" s="73"/>
      <c r="AK2" s="74" t="s">
        <v>156</v>
      </c>
      <c r="AL2" s="76"/>
      <c r="AM2" s="73"/>
      <c r="AN2" s="76"/>
      <c r="AO2" s="73"/>
      <c r="AP2" s="248" t="s">
        <v>531</v>
      </c>
      <c r="AQ2" s="248"/>
      <c r="AR2" s="248"/>
      <c r="AS2" s="248"/>
      <c r="AT2" s="248"/>
      <c r="AU2" s="248"/>
      <c r="AV2" s="248"/>
      <c r="AW2" s="248"/>
    </row>
    <row r="3" spans="2:50" ht="12.75" customHeight="1">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6"/>
      <c r="AH3" s="73"/>
      <c r="AI3" s="73"/>
      <c r="AJ3" s="73"/>
      <c r="AK3" s="73"/>
      <c r="AL3" s="73"/>
      <c r="AM3" s="73"/>
      <c r="AN3" s="73"/>
      <c r="AO3" s="76"/>
      <c r="AP3" s="73"/>
      <c r="AQ3" s="73"/>
      <c r="AR3" s="73"/>
      <c r="AS3" s="73"/>
      <c r="AT3" s="73"/>
      <c r="AU3" s="73"/>
      <c r="AV3" s="73"/>
      <c r="AW3" s="73"/>
      <c r="AX3" s="73"/>
    </row>
    <row r="4" spans="2:50" ht="15">
      <c r="B4" s="189" t="s">
        <v>157</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row>
    <row r="5" spans="2:50" ht="12.75" customHeight="1">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row>
    <row r="6" spans="2:50" ht="15">
      <c r="B6" s="78"/>
      <c r="C6" s="76" t="s">
        <v>158</v>
      </c>
      <c r="D6" s="78"/>
      <c r="E6" s="78"/>
      <c r="F6" s="78"/>
      <c r="G6" s="249" t="s">
        <v>217</v>
      </c>
      <c r="H6" s="249"/>
      <c r="I6" s="249"/>
      <c r="J6" s="249"/>
      <c r="K6" s="249"/>
      <c r="L6" s="249"/>
      <c r="M6" s="249"/>
      <c r="N6" s="249"/>
      <c r="O6" s="249"/>
      <c r="P6" s="249"/>
      <c r="Q6" s="249"/>
      <c r="R6" s="249"/>
      <c r="S6" s="249"/>
      <c r="T6" s="249"/>
      <c r="U6" s="78"/>
      <c r="V6" s="78"/>
      <c r="W6" s="78"/>
      <c r="X6" s="78"/>
      <c r="Y6" s="78"/>
      <c r="Z6" s="78"/>
      <c r="AA6" s="78"/>
      <c r="AB6" s="78"/>
      <c r="AC6" s="78"/>
      <c r="AD6" s="78"/>
      <c r="AE6" s="78"/>
      <c r="AF6" s="78"/>
      <c r="AG6" s="78"/>
      <c r="AH6" s="76" t="s">
        <v>161</v>
      </c>
      <c r="AJ6" s="78"/>
      <c r="AK6" s="78"/>
      <c r="AL6" s="78"/>
      <c r="AM6" s="78"/>
      <c r="AN6" s="250"/>
      <c r="AO6" s="250"/>
      <c r="AP6" s="250"/>
      <c r="AQ6" s="250"/>
      <c r="AR6" s="250"/>
      <c r="AS6" s="250"/>
      <c r="AT6" s="250"/>
      <c r="AU6" s="250"/>
      <c r="AV6" s="250"/>
      <c r="AW6" s="250"/>
      <c r="AX6" s="78"/>
    </row>
    <row r="7" spans="2:50" ht="12.75" customHeight="1">
      <c r="B7" s="78"/>
      <c r="C7" s="78"/>
      <c r="D7" s="78"/>
      <c r="E7" s="78"/>
      <c r="F7" s="78"/>
      <c r="G7" s="78"/>
      <c r="H7" s="78"/>
      <c r="I7" s="78"/>
      <c r="J7" s="78"/>
      <c r="K7" s="78"/>
      <c r="L7" s="78"/>
      <c r="M7" s="78"/>
      <c r="N7" s="78"/>
      <c r="O7" s="78"/>
      <c r="P7" s="78"/>
      <c r="Q7" s="78"/>
      <c r="R7" s="79" t="str">
        <f>IF(R9&amp;R10&amp;R11="DIVD","DI",R9&amp;R10&amp;R11)</f>
        <v/>
      </c>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row>
    <row r="8" spans="2:50" ht="21.75" customHeight="1">
      <c r="B8" s="78"/>
      <c r="C8" s="78"/>
      <c r="D8" s="78"/>
      <c r="E8" s="78"/>
      <c r="F8" s="78"/>
      <c r="G8" s="78"/>
      <c r="H8" s="78"/>
      <c r="I8" s="78"/>
      <c r="J8" s="78"/>
      <c r="K8" s="78"/>
      <c r="L8" s="78"/>
      <c r="M8" s="78"/>
      <c r="N8" s="78"/>
      <c r="O8" s="78"/>
      <c r="P8" s="78"/>
      <c r="Q8" s="78"/>
      <c r="R8" s="78"/>
      <c r="S8" s="78"/>
      <c r="T8" s="122"/>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row>
    <row r="9" spans="2:50" ht="15">
      <c r="B9" s="78"/>
      <c r="C9" s="80"/>
      <c r="D9" s="78"/>
      <c r="E9" s="73"/>
      <c r="F9" s="73"/>
      <c r="G9" s="89"/>
      <c r="H9" s="89"/>
      <c r="I9" s="89"/>
      <c r="J9" s="89"/>
      <c r="K9" s="89"/>
      <c r="L9" s="89"/>
      <c r="M9" s="89"/>
      <c r="N9" s="89"/>
      <c r="O9" s="89"/>
      <c r="P9" s="89"/>
      <c r="Q9" s="78"/>
      <c r="R9" s="80" t="str">
        <f>IF(T9=TRUE,"VD","")</f>
        <v/>
      </c>
      <c r="S9" s="80"/>
      <c r="T9" s="7" t="b">
        <v>0</v>
      </c>
      <c r="U9" s="73" t="s">
        <v>163</v>
      </c>
      <c r="V9" s="73"/>
      <c r="W9" s="73"/>
      <c r="X9" s="73"/>
      <c r="Y9" s="73"/>
      <c r="Z9" s="73"/>
      <c r="AA9" s="73"/>
      <c r="AB9" s="73"/>
      <c r="AC9" s="73"/>
      <c r="AD9" s="73"/>
      <c r="AE9" s="73"/>
      <c r="AF9" s="73"/>
      <c r="AG9" s="78"/>
      <c r="AH9" s="78"/>
      <c r="AI9" s="80"/>
      <c r="AJ9" s="78"/>
      <c r="AK9" s="89" t="s">
        <v>218</v>
      </c>
      <c r="AL9" s="89"/>
      <c r="AM9" s="89" t="s">
        <v>219</v>
      </c>
      <c r="AN9" s="89"/>
      <c r="AO9" s="89"/>
      <c r="AP9" s="89"/>
      <c r="AQ9" s="89"/>
      <c r="AR9" s="89"/>
      <c r="AS9" s="89"/>
      <c r="AT9" s="89"/>
      <c r="AU9" s="89"/>
      <c r="AV9" s="89"/>
      <c r="AW9" s="73"/>
      <c r="AX9" s="78"/>
    </row>
    <row r="10" spans="2:50" ht="15">
      <c r="B10" s="78"/>
      <c r="C10" s="80"/>
      <c r="D10" s="78"/>
      <c r="E10" s="73"/>
      <c r="F10" s="73"/>
      <c r="G10" s="73"/>
      <c r="H10" s="73"/>
      <c r="I10" s="73"/>
      <c r="J10" s="73"/>
      <c r="K10" s="73"/>
      <c r="L10" s="73"/>
      <c r="M10" s="73"/>
      <c r="N10" s="73"/>
      <c r="O10" s="73"/>
      <c r="P10" s="73"/>
      <c r="Q10" s="78"/>
      <c r="R10" s="80" t="str">
        <f>IF(T10=TRUE,"DI","")</f>
        <v/>
      </c>
      <c r="S10" s="80"/>
      <c r="T10" s="7" t="b">
        <v>0</v>
      </c>
      <c r="U10" s="73" t="s">
        <v>166</v>
      </c>
      <c r="V10" s="73"/>
      <c r="W10" s="73"/>
      <c r="X10" s="73"/>
      <c r="Y10" s="73"/>
      <c r="Z10" s="73"/>
      <c r="AA10" s="73"/>
      <c r="AB10" s="73"/>
      <c r="AC10" s="73"/>
      <c r="AD10" s="73"/>
      <c r="AE10" s="73"/>
      <c r="AF10" s="73"/>
      <c r="AG10" s="78"/>
      <c r="AH10" s="78"/>
      <c r="AI10" s="80"/>
      <c r="AJ10" s="78"/>
      <c r="AK10" s="89" t="s">
        <v>220</v>
      </c>
      <c r="AL10" s="89"/>
      <c r="AM10" s="89" t="s">
        <v>221</v>
      </c>
      <c r="AN10" s="89"/>
      <c r="AO10" s="89"/>
      <c r="AP10" s="89"/>
      <c r="AQ10" s="89"/>
      <c r="AR10" s="89"/>
      <c r="AS10" s="89"/>
      <c r="AT10" s="89"/>
      <c r="AU10" s="89"/>
      <c r="AV10" s="89"/>
      <c r="AW10" s="73"/>
      <c r="AX10" s="78"/>
    </row>
    <row r="11" spans="2:50" ht="15">
      <c r="B11" s="78"/>
      <c r="C11" s="80"/>
      <c r="D11" s="78"/>
      <c r="E11" s="73"/>
      <c r="F11" s="73"/>
      <c r="G11" s="73"/>
      <c r="H11" s="73"/>
      <c r="I11" s="73"/>
      <c r="J11" s="73"/>
      <c r="K11" s="73"/>
      <c r="L11" s="73"/>
      <c r="M11" s="73"/>
      <c r="N11" s="73"/>
      <c r="O11" s="73"/>
      <c r="P11" s="73"/>
      <c r="Q11" s="78"/>
      <c r="R11" s="80" t="str">
        <f>IF(T11=TRUE,"AC","")</f>
        <v/>
      </c>
      <c r="S11" s="80"/>
      <c r="T11" s="7" t="b">
        <v>0</v>
      </c>
      <c r="U11" s="73" t="s">
        <v>169</v>
      </c>
      <c r="V11" s="73"/>
      <c r="W11" s="73"/>
      <c r="X11" s="73"/>
      <c r="Y11" s="73"/>
      <c r="Z11" s="73"/>
      <c r="AA11" s="73"/>
      <c r="AB11" s="73"/>
      <c r="AC11" s="73"/>
      <c r="AD11" s="73"/>
      <c r="AE11" s="73"/>
      <c r="AF11" s="73"/>
      <c r="AG11" s="78"/>
      <c r="AH11" s="78"/>
      <c r="AI11" s="80"/>
      <c r="AJ11" s="78"/>
      <c r="AK11" s="89" t="s">
        <v>222</v>
      </c>
      <c r="AL11" s="89"/>
      <c r="AM11" s="89" t="s">
        <v>223</v>
      </c>
      <c r="AN11" s="89"/>
      <c r="AO11" s="89"/>
      <c r="AP11" s="89"/>
      <c r="AQ11" s="89"/>
      <c r="AR11" s="89"/>
      <c r="AS11" s="89"/>
      <c r="AT11" s="89"/>
      <c r="AU11" s="89"/>
      <c r="AV11" s="89"/>
      <c r="AW11" s="73"/>
      <c r="AX11" s="78"/>
    </row>
    <row r="12" spans="2:50" ht="15">
      <c r="D12" s="78"/>
      <c r="F12" s="73"/>
      <c r="G12" s="73"/>
      <c r="H12" s="73"/>
      <c r="I12" s="73"/>
      <c r="J12" s="73"/>
      <c r="K12" s="73"/>
      <c r="L12" s="73"/>
      <c r="M12" s="73"/>
      <c r="N12" s="73"/>
      <c r="O12" s="73"/>
      <c r="P12" s="73"/>
      <c r="Q12" s="73"/>
      <c r="R12" s="73"/>
      <c r="S12" s="73"/>
      <c r="T12" s="73"/>
      <c r="U12" s="83" t="str">
        <f>IF(R7="VD","",IF(R7="DI","",IF(R7="AC","",IF(R7="VD","",IF(R7="","Seleccionar Canal","SELECCIÓN - INCORRECTA")))))</f>
        <v>Seleccionar Canal</v>
      </c>
      <c r="V12" s="78"/>
      <c r="W12" s="78"/>
      <c r="X12" s="78"/>
      <c r="Y12" s="78"/>
      <c r="Z12" s="78"/>
      <c r="AA12" s="78"/>
      <c r="AB12" s="78"/>
      <c r="AC12" s="78"/>
      <c r="AD12" s="78"/>
      <c r="AE12" s="78"/>
      <c r="AF12" s="78"/>
      <c r="AG12" s="78"/>
      <c r="AH12" s="78"/>
      <c r="AI12" s="80"/>
      <c r="AJ12" s="78"/>
      <c r="AK12" s="89" t="s">
        <v>206</v>
      </c>
      <c r="AL12" s="89"/>
      <c r="AM12" s="89" t="s">
        <v>177</v>
      </c>
      <c r="AN12" s="89"/>
      <c r="AO12" s="89"/>
      <c r="AP12" s="89"/>
      <c r="AQ12" s="89"/>
      <c r="AR12" s="89"/>
      <c r="AS12" s="89"/>
      <c r="AT12" s="89"/>
      <c r="AU12" s="89"/>
      <c r="AV12" s="89"/>
      <c r="AW12" s="73"/>
      <c r="AX12" s="78"/>
    </row>
    <row r="13" spans="2:50" ht="12.75" customHeight="1">
      <c r="B13" s="78"/>
      <c r="C13" s="78"/>
      <c r="D13" s="78"/>
      <c r="E13" s="78"/>
      <c r="F13" s="78"/>
      <c r="G13" s="78"/>
      <c r="H13" s="73"/>
      <c r="I13" s="73"/>
      <c r="J13" s="73"/>
      <c r="K13" s="73"/>
      <c r="L13" s="73"/>
      <c r="M13" s="73"/>
      <c r="N13" s="73"/>
      <c r="O13" s="73"/>
      <c r="P13" s="73"/>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row>
    <row r="14" spans="2:50" ht="12.75" customHeight="1">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row>
    <row r="15" spans="2:50" ht="15" customHeight="1">
      <c r="B15" s="78"/>
      <c r="C15" s="74" t="s">
        <v>0</v>
      </c>
      <c r="D15" s="73"/>
      <c r="E15" s="73"/>
      <c r="F15" s="73"/>
      <c r="G15" s="73"/>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78"/>
    </row>
    <row r="16" spans="2:50" ht="15.75" customHeight="1">
      <c r="B16" s="78"/>
      <c r="C16" s="74" t="s">
        <v>826</v>
      </c>
      <c r="D16" s="73"/>
      <c r="E16" s="73"/>
      <c r="F16" s="73"/>
      <c r="G16" s="73"/>
      <c r="H16" s="78"/>
      <c r="I16" s="78"/>
      <c r="J16" s="78"/>
      <c r="K16" s="78"/>
      <c r="L16" s="78"/>
      <c r="M16" s="253"/>
      <c r="N16" s="253"/>
      <c r="O16" s="253"/>
      <c r="P16" s="253"/>
      <c r="Q16" s="253"/>
      <c r="R16" s="253"/>
      <c r="S16" s="253"/>
      <c r="T16" s="253"/>
      <c r="U16" s="253"/>
      <c r="V16" s="253"/>
      <c r="W16" s="253"/>
      <c r="X16" s="253"/>
      <c r="Y16" s="253"/>
      <c r="Z16" s="253"/>
      <c r="AA16" s="253"/>
      <c r="AB16" s="253"/>
      <c r="AC16" s="76"/>
      <c r="AD16" s="76"/>
      <c r="AE16" s="76"/>
      <c r="AF16" s="76">
        <v>2</v>
      </c>
      <c r="AG16" s="252" t="str">
        <f>IF(AN22="","",AN22)</f>
        <v/>
      </c>
      <c r="AH16" s="252"/>
      <c r="AI16" s="252"/>
      <c r="AJ16" s="252"/>
      <c r="AK16" s="252"/>
      <c r="AL16" s="252"/>
      <c r="AM16" s="252"/>
      <c r="AN16" s="252"/>
      <c r="AO16" s="252"/>
      <c r="AP16" s="252"/>
      <c r="AQ16" s="252"/>
      <c r="AR16" s="252"/>
      <c r="AS16" s="252"/>
      <c r="AT16" s="252"/>
      <c r="AU16" s="252"/>
      <c r="AV16" s="252"/>
      <c r="AW16" s="252"/>
      <c r="AX16" s="78"/>
    </row>
    <row r="17" spans="2:50" ht="15.75" customHeight="1">
      <c r="B17" s="78"/>
      <c r="C17" s="74" t="s">
        <v>188</v>
      </c>
      <c r="D17" s="73"/>
      <c r="E17" s="73"/>
      <c r="F17" s="73"/>
      <c r="G17" s="73"/>
      <c r="H17" s="254"/>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6"/>
      <c r="AX17" s="78"/>
    </row>
    <row r="18" spans="2:50" ht="15.75" customHeight="1">
      <c r="B18" s="78"/>
      <c r="C18" s="74" t="s">
        <v>832</v>
      </c>
      <c r="D18" s="74"/>
      <c r="E18" s="74"/>
      <c r="F18" s="74"/>
      <c r="G18" s="74"/>
      <c r="H18" s="137"/>
      <c r="I18" s="260"/>
      <c r="J18" s="261"/>
      <c r="K18" s="261"/>
      <c r="L18" s="262"/>
      <c r="M18" s="262"/>
      <c r="N18" s="262"/>
      <c r="O18" s="262"/>
      <c r="P18" s="262"/>
      <c r="Q18" s="262"/>
      <c r="R18" s="262"/>
      <c r="S18" s="262"/>
      <c r="T18" s="263"/>
      <c r="U18" s="76" t="str">
        <f>MID(I18, 1, 2)</f>
        <v/>
      </c>
      <c r="V18" s="74" t="s">
        <v>831</v>
      </c>
      <c r="W18" s="74"/>
      <c r="X18" s="74"/>
      <c r="Y18" s="74"/>
      <c r="Z18" s="74"/>
      <c r="AA18" s="257"/>
      <c r="AB18" s="258"/>
      <c r="AC18" s="258"/>
      <c r="AD18" s="258"/>
      <c r="AE18" s="258"/>
      <c r="AF18" s="258"/>
      <c r="AG18" s="258"/>
      <c r="AH18" s="258"/>
      <c r="AI18" s="258"/>
      <c r="AJ18" s="258"/>
      <c r="AK18" s="258"/>
      <c r="AL18" s="259"/>
      <c r="AM18" s="76" t="s">
        <v>191</v>
      </c>
      <c r="AN18" s="76"/>
      <c r="AO18" s="78"/>
      <c r="AP18" s="198"/>
      <c r="AQ18" s="198"/>
      <c r="AR18" s="198"/>
      <c r="AS18" s="198"/>
      <c r="AT18" s="198"/>
      <c r="AU18" s="198"/>
      <c r="AV18" s="198"/>
      <c r="AW18" s="198"/>
      <c r="AX18" s="78"/>
    </row>
    <row r="19" spans="2:50" ht="15.75" customHeight="1">
      <c r="B19" s="78"/>
      <c r="C19" s="74" t="s">
        <v>192</v>
      </c>
      <c r="D19" s="73"/>
      <c r="E19" s="73"/>
      <c r="F19" s="73"/>
      <c r="G19" s="73"/>
      <c r="H19" s="78"/>
      <c r="I19" s="78"/>
      <c r="J19" s="78"/>
      <c r="K19" s="78"/>
      <c r="L19" s="264"/>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6"/>
      <c r="AX19" s="78"/>
    </row>
    <row r="20" spans="2:50" ht="15">
      <c r="B20" s="78"/>
      <c r="C20" s="74" t="s">
        <v>193</v>
      </c>
      <c r="D20" s="73"/>
      <c r="E20" s="73"/>
      <c r="F20" s="73"/>
      <c r="G20" s="73"/>
      <c r="H20" s="267"/>
      <c r="I20" s="267"/>
      <c r="J20" s="267"/>
      <c r="K20" s="267"/>
      <c r="L20" s="268"/>
      <c r="M20" s="268"/>
      <c r="N20" s="268"/>
      <c r="O20" s="78"/>
      <c r="P20" s="76"/>
      <c r="Q20" s="76" t="s">
        <v>194</v>
      </c>
      <c r="R20" s="78"/>
      <c r="S20" s="268"/>
      <c r="T20" s="268"/>
      <c r="U20" s="268"/>
      <c r="V20" s="73"/>
      <c r="W20" s="76"/>
      <c r="X20" s="76" t="s">
        <v>195</v>
      </c>
      <c r="Y20" s="78"/>
      <c r="Z20" s="78"/>
      <c r="AA20" s="269"/>
      <c r="AB20" s="269"/>
      <c r="AC20" s="269"/>
      <c r="AD20" s="269"/>
      <c r="AE20" s="269"/>
      <c r="AF20" s="269"/>
      <c r="AG20" s="269"/>
      <c r="AH20" s="78"/>
      <c r="AI20" s="76" t="s">
        <v>196</v>
      </c>
      <c r="AJ20" s="73"/>
      <c r="AK20" s="269"/>
      <c r="AL20" s="269"/>
      <c r="AM20" s="269"/>
      <c r="AN20" s="269"/>
      <c r="AO20" s="269"/>
      <c r="AP20" s="269"/>
      <c r="AQ20" s="269"/>
      <c r="AR20" s="78"/>
      <c r="AT20" s="78"/>
      <c r="AU20" s="269"/>
      <c r="AV20" s="269"/>
      <c r="AW20" s="269"/>
      <c r="AX20" s="78"/>
    </row>
    <row r="21" spans="2:50" ht="15">
      <c r="B21" s="78"/>
      <c r="C21" s="74" t="s">
        <v>197</v>
      </c>
      <c r="D21" s="73"/>
      <c r="E21" s="73"/>
      <c r="F21" s="73"/>
      <c r="G21" s="90"/>
      <c r="H21" s="270"/>
      <c r="I21" s="270"/>
      <c r="J21" s="270"/>
      <c r="K21" s="270"/>
      <c r="L21" s="270"/>
      <c r="M21" s="270"/>
      <c r="N21" s="270"/>
      <c r="O21" s="270"/>
      <c r="P21" s="270"/>
      <c r="Q21" s="270"/>
      <c r="R21" s="270"/>
      <c r="S21" s="270"/>
      <c r="T21" s="270"/>
      <c r="U21" s="270"/>
      <c r="V21" s="270"/>
      <c r="W21" s="270"/>
      <c r="X21" s="270"/>
      <c r="Y21" s="270"/>
      <c r="Z21" s="270"/>
      <c r="AA21" s="270"/>
      <c r="AB21" s="270"/>
      <c r="AC21" s="91"/>
      <c r="AD21" s="87"/>
      <c r="AE21" s="78"/>
      <c r="AF21" s="76"/>
      <c r="AG21" s="78"/>
      <c r="AH21" s="78"/>
      <c r="AI21" s="78"/>
      <c r="AJ21" s="78"/>
      <c r="AK21" s="78"/>
      <c r="AL21" s="78"/>
      <c r="AM21" s="78"/>
      <c r="AN21" s="78"/>
      <c r="AO21" s="78"/>
      <c r="AP21" s="78"/>
      <c r="AQ21" s="78"/>
      <c r="AR21" s="78"/>
      <c r="AS21" s="78"/>
      <c r="AT21" s="78"/>
      <c r="AU21" s="78"/>
      <c r="AV21" s="78"/>
      <c r="AW21" s="78"/>
      <c r="AX21" s="78"/>
    </row>
    <row r="22" spans="2:50" ht="15">
      <c r="B22" s="78"/>
      <c r="C22" s="74" t="s">
        <v>2</v>
      </c>
      <c r="D22" s="73"/>
      <c r="E22" s="73"/>
      <c r="F22" s="73"/>
      <c r="G22" s="73"/>
      <c r="H22" s="78"/>
      <c r="I22" s="78"/>
      <c r="J22" s="248"/>
      <c r="K22" s="248"/>
      <c r="L22" s="248"/>
      <c r="M22" s="248"/>
      <c r="N22" s="248"/>
      <c r="O22" s="248"/>
      <c r="P22" s="248"/>
      <c r="Q22" s="248"/>
      <c r="R22" s="248"/>
      <c r="S22" s="248"/>
      <c r="T22" s="248"/>
      <c r="U22" s="248"/>
      <c r="V22" s="248"/>
      <c r="W22" s="248"/>
      <c r="X22" s="78"/>
      <c r="Y22" s="78"/>
      <c r="Z22" s="76" t="s">
        <v>198</v>
      </c>
      <c r="AA22" s="78"/>
      <c r="AB22" s="78"/>
      <c r="AC22" s="73"/>
      <c r="AD22" s="78"/>
      <c r="AE22" s="78"/>
      <c r="AF22" s="78"/>
      <c r="AG22" s="78"/>
      <c r="AH22" s="78"/>
      <c r="AI22" s="76"/>
      <c r="AJ22" s="78"/>
      <c r="AK22" s="78"/>
      <c r="AL22" s="76"/>
      <c r="AM22" s="78"/>
      <c r="AN22" s="248"/>
      <c r="AO22" s="248"/>
      <c r="AP22" s="248"/>
      <c r="AQ22" s="248"/>
      <c r="AR22" s="248"/>
      <c r="AS22" s="248"/>
      <c r="AT22" s="248"/>
      <c r="AU22" s="248"/>
      <c r="AV22" s="248"/>
      <c r="AW22" s="248"/>
      <c r="AX22" s="78"/>
    </row>
    <row r="23" spans="2:50" ht="15">
      <c r="B23" s="78"/>
      <c r="C23" s="74" t="s">
        <v>3</v>
      </c>
      <c r="D23" s="73"/>
      <c r="E23" s="73"/>
      <c r="F23" s="73"/>
      <c r="G23" s="92"/>
      <c r="H23" s="248"/>
      <c r="I23" s="248"/>
      <c r="J23" s="248"/>
      <c r="K23" s="248"/>
      <c r="L23" s="248"/>
      <c r="M23" s="248"/>
      <c r="N23" s="248"/>
      <c r="O23" s="248"/>
      <c r="P23" s="248"/>
      <c r="Q23" s="248"/>
      <c r="R23" s="248"/>
      <c r="S23" s="93" t="str">
        <f>"RAMO"&amp;R1</f>
        <v>RAMO</v>
      </c>
      <c r="T23" s="76" t="s">
        <v>201</v>
      </c>
      <c r="V23" s="78"/>
      <c r="W23" s="78"/>
      <c r="X23" s="73"/>
      <c r="Y23" s="78"/>
      <c r="Z23" s="248"/>
      <c r="AA23" s="248"/>
      <c r="AB23" s="248"/>
      <c r="AC23" s="248"/>
      <c r="AD23" s="248"/>
      <c r="AE23" s="248"/>
      <c r="AF23" s="248"/>
      <c r="AG23" s="248"/>
      <c r="AH23" s="248"/>
      <c r="AI23" s="248"/>
      <c r="AJ23" s="248"/>
      <c r="AK23" s="79" t="str">
        <f>"SUBRAMO"&amp;MID(H23,1,2)</f>
        <v>SUBRAMO</v>
      </c>
      <c r="AL23" s="78"/>
      <c r="AM23" s="248"/>
      <c r="AN23" s="248"/>
      <c r="AO23" s="248"/>
      <c r="AP23" s="248"/>
      <c r="AQ23" s="248"/>
      <c r="AR23" s="248"/>
      <c r="AS23" s="248"/>
      <c r="AT23" s="248"/>
      <c r="AU23" s="248"/>
      <c r="AV23" s="248"/>
      <c r="AW23" s="248"/>
      <c r="AX23" s="78"/>
    </row>
    <row r="24" spans="2:50" ht="15">
      <c r="B24" s="76"/>
      <c r="C24" s="74" t="s">
        <v>201</v>
      </c>
      <c r="D24" s="73"/>
      <c r="E24" s="73"/>
      <c r="F24" s="73"/>
      <c r="G24" s="73"/>
      <c r="H24" s="78"/>
      <c r="I24" s="249"/>
      <c r="J24" s="249"/>
      <c r="K24" s="249"/>
      <c r="L24" s="249"/>
      <c r="M24" s="249"/>
      <c r="N24" s="249"/>
      <c r="O24" s="249"/>
      <c r="P24" s="249"/>
      <c r="Q24" s="249"/>
      <c r="R24" s="249"/>
      <c r="S24" s="249"/>
      <c r="T24" s="78"/>
      <c r="U24" s="76"/>
      <c r="V24" s="78"/>
      <c r="W24" s="78"/>
      <c r="X24" s="78"/>
      <c r="Y24" s="78"/>
      <c r="Z24" s="249"/>
      <c r="AA24" s="249"/>
      <c r="AB24" s="249"/>
      <c r="AC24" s="249"/>
      <c r="AD24" s="249"/>
      <c r="AE24" s="249"/>
      <c r="AF24" s="249"/>
      <c r="AG24" s="249"/>
      <c r="AH24" s="249"/>
      <c r="AI24" s="249"/>
      <c r="AJ24" s="249"/>
      <c r="AK24" s="78"/>
      <c r="AL24" s="78"/>
      <c r="AM24" s="252"/>
      <c r="AN24" s="252"/>
      <c r="AO24" s="252"/>
      <c r="AP24" s="252"/>
      <c r="AQ24" s="252"/>
      <c r="AR24" s="252"/>
      <c r="AS24" s="252"/>
      <c r="AT24" s="252"/>
      <c r="AU24" s="252"/>
      <c r="AV24" s="252"/>
      <c r="AW24" s="252"/>
      <c r="AX24" s="73"/>
    </row>
    <row r="25" spans="2:50" ht="15">
      <c r="B25" s="78"/>
      <c r="C25" s="74" t="s">
        <v>102</v>
      </c>
      <c r="D25" s="73"/>
      <c r="E25" s="73"/>
      <c r="F25" s="73"/>
      <c r="G25" s="73"/>
      <c r="H25" s="78"/>
      <c r="I25" s="78"/>
      <c r="J25" s="248"/>
      <c r="K25" s="248"/>
      <c r="L25" s="248"/>
      <c r="M25" s="248"/>
      <c r="N25" s="248"/>
      <c r="O25" s="248"/>
      <c r="P25" s="248"/>
      <c r="Q25" s="248"/>
      <c r="R25" s="248"/>
      <c r="S25" s="248"/>
      <c r="T25" s="248"/>
      <c r="U25" s="79" t="str">
        <f>"CLASEDECLIENTE"&amp;R1</f>
        <v>CLASEDECLIENTE</v>
      </c>
      <c r="V25" s="78"/>
      <c r="Y25" s="74" t="s">
        <v>109</v>
      </c>
      <c r="Z25" s="78"/>
      <c r="AA25" s="78"/>
      <c r="AB25" s="73"/>
      <c r="AC25" s="73"/>
      <c r="AD25" s="73"/>
      <c r="AE25" s="73"/>
      <c r="AF25" s="73"/>
      <c r="AG25" s="248"/>
      <c r="AH25" s="248"/>
      <c r="AI25" s="248"/>
      <c r="AJ25" s="248"/>
      <c r="AK25" s="248"/>
      <c r="AL25" s="248"/>
      <c r="AM25" s="248"/>
      <c r="AN25" s="248"/>
      <c r="AO25" s="248"/>
      <c r="AP25" s="248"/>
      <c r="AQ25" s="248"/>
      <c r="AR25" s="248"/>
      <c r="AS25" s="248"/>
      <c r="AT25" s="248"/>
      <c r="AU25" s="248"/>
      <c r="AV25" s="248"/>
      <c r="AW25" s="248"/>
      <c r="AX25" s="78"/>
    </row>
    <row r="26" spans="2:50" ht="12.75" customHeight="1">
      <c r="B26" s="78"/>
      <c r="C26" s="73"/>
      <c r="D26" s="73"/>
      <c r="E26" s="73"/>
      <c r="F26" s="73"/>
      <c r="G26" s="73"/>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row>
    <row r="27" spans="2:50" ht="12.75" customHeight="1">
      <c r="B27" s="78"/>
      <c r="C27" s="78"/>
      <c r="D27" s="78"/>
      <c r="E27" s="78"/>
      <c r="F27" s="78"/>
      <c r="G27" s="78"/>
      <c r="H27" s="95"/>
      <c r="I27" s="95"/>
      <c r="J27" s="95"/>
      <c r="K27" s="95"/>
      <c r="L27" s="95"/>
      <c r="M27" s="95"/>
      <c r="N27" s="95"/>
      <c r="O27" s="95"/>
      <c r="P27" s="95"/>
      <c r="Q27" s="95"/>
      <c r="R27" s="95"/>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row>
    <row r="28" spans="2:50" ht="15">
      <c r="B28" s="78"/>
      <c r="C28" s="76" t="s">
        <v>0</v>
      </c>
      <c r="D28" s="78"/>
      <c r="E28" s="78"/>
      <c r="F28" s="78"/>
      <c r="G28" s="248"/>
      <c r="H28" s="248"/>
      <c r="I28" s="248"/>
      <c r="J28" s="248"/>
      <c r="K28" s="248"/>
      <c r="L28" s="248"/>
      <c r="M28" s="248"/>
      <c r="N28" s="248"/>
      <c r="O28" s="248"/>
      <c r="P28" s="248"/>
      <c r="Q28" s="248"/>
      <c r="R28" s="248"/>
      <c r="S28" s="248"/>
      <c r="T28" s="248"/>
      <c r="U28" s="73"/>
      <c r="V28" s="76" t="s">
        <v>202</v>
      </c>
      <c r="W28" s="73"/>
      <c r="X28" s="73"/>
      <c r="Y28" s="73"/>
      <c r="Z28" s="248"/>
      <c r="AA28" s="248"/>
      <c r="AB28" s="248"/>
      <c r="AC28" s="248"/>
      <c r="AD28" s="248"/>
      <c r="AE28" s="248"/>
      <c r="AF28" s="248"/>
      <c r="AG28" s="248"/>
      <c r="AH28" s="248"/>
      <c r="AI28" s="73"/>
      <c r="AJ28" s="76" t="s">
        <v>203</v>
      </c>
      <c r="AK28" s="73"/>
      <c r="AL28" s="73"/>
      <c r="AM28" s="271" t="e">
        <f>VLOOKUP(Z28,FUNCIONESGRUPOS,2,FALSE)</f>
        <v>#N/A</v>
      </c>
      <c r="AN28" s="271"/>
      <c r="AO28" s="271"/>
      <c r="AP28" s="271"/>
      <c r="AQ28" s="271"/>
      <c r="AR28" s="271"/>
      <c r="AS28" s="271"/>
      <c r="AT28" s="271"/>
      <c r="AU28" s="271"/>
      <c r="AV28" s="271"/>
      <c r="AW28" s="271"/>
      <c r="AX28" s="78"/>
    </row>
    <row r="29" spans="2:50" ht="15">
      <c r="B29" s="78"/>
      <c r="C29" s="76" t="s">
        <v>197</v>
      </c>
      <c r="D29" s="78"/>
      <c r="E29" s="78"/>
      <c r="F29" s="78"/>
      <c r="G29" s="272"/>
      <c r="H29" s="272"/>
      <c r="I29" s="272"/>
      <c r="J29" s="272"/>
      <c r="K29" s="272"/>
      <c r="L29" s="272"/>
      <c r="M29" s="272"/>
      <c r="N29" s="272"/>
      <c r="O29" s="272"/>
      <c r="P29" s="272"/>
      <c r="Q29" s="272"/>
      <c r="R29" s="272"/>
      <c r="S29" s="272"/>
      <c r="T29" s="272"/>
      <c r="U29" s="272"/>
      <c r="V29" s="78"/>
      <c r="W29" s="76" t="s">
        <v>193</v>
      </c>
      <c r="X29" s="73"/>
      <c r="Y29" s="73"/>
      <c r="Z29" s="73"/>
      <c r="AA29" s="73"/>
      <c r="AB29" s="248"/>
      <c r="AC29" s="248"/>
      <c r="AD29" s="248"/>
      <c r="AE29" s="248"/>
      <c r="AF29" s="248"/>
      <c r="AG29" s="78"/>
      <c r="AH29" s="76" t="s">
        <v>194</v>
      </c>
      <c r="AI29" s="73"/>
      <c r="AJ29" s="73"/>
      <c r="AK29" s="248"/>
      <c r="AL29" s="248"/>
      <c r="AM29" s="248"/>
      <c r="AN29" s="226" t="s">
        <v>195</v>
      </c>
      <c r="AO29" s="226"/>
      <c r="AP29" s="226"/>
      <c r="AQ29" s="226"/>
      <c r="AR29" s="226"/>
      <c r="AS29" s="248"/>
      <c r="AT29" s="248"/>
      <c r="AU29" s="248"/>
      <c r="AV29" s="248"/>
      <c r="AW29" s="248"/>
      <c r="AX29" s="73"/>
    </row>
    <row r="30" spans="2:50" ht="15">
      <c r="B30" s="78"/>
      <c r="C30" s="76" t="s">
        <v>0</v>
      </c>
      <c r="D30" s="78"/>
      <c r="E30" s="78"/>
      <c r="F30" s="78"/>
      <c r="G30" s="248"/>
      <c r="H30" s="248"/>
      <c r="I30" s="248"/>
      <c r="J30" s="248"/>
      <c r="K30" s="248"/>
      <c r="L30" s="248"/>
      <c r="M30" s="248"/>
      <c r="N30" s="248"/>
      <c r="O30" s="248"/>
      <c r="P30" s="248"/>
      <c r="Q30" s="248"/>
      <c r="R30" s="248"/>
      <c r="S30" s="248"/>
      <c r="T30" s="248"/>
      <c r="U30" s="73"/>
      <c r="V30" s="76" t="s">
        <v>202</v>
      </c>
      <c r="W30" s="73"/>
      <c r="X30" s="73"/>
      <c r="Y30" s="73"/>
      <c r="Z30" s="248"/>
      <c r="AA30" s="248"/>
      <c r="AB30" s="248"/>
      <c r="AC30" s="248"/>
      <c r="AD30" s="248"/>
      <c r="AE30" s="248"/>
      <c r="AF30" s="248"/>
      <c r="AG30" s="248"/>
      <c r="AH30" s="248"/>
      <c r="AI30" s="73"/>
      <c r="AJ30" s="76" t="s">
        <v>203</v>
      </c>
      <c r="AK30" s="73"/>
      <c r="AL30" s="73"/>
      <c r="AM30" s="271" t="e">
        <f>VLOOKUP(Z30,FUNCIONESGRUPOS,2,FALSE)</f>
        <v>#N/A</v>
      </c>
      <c r="AN30" s="271"/>
      <c r="AO30" s="271"/>
      <c r="AP30" s="271"/>
      <c r="AQ30" s="271"/>
      <c r="AR30" s="271"/>
      <c r="AS30" s="271"/>
      <c r="AT30" s="271"/>
      <c r="AU30" s="271"/>
      <c r="AV30" s="271"/>
      <c r="AW30" s="271"/>
      <c r="AX30" s="78"/>
    </row>
    <row r="31" spans="2:50" ht="15">
      <c r="B31" s="78"/>
      <c r="C31" s="76" t="s">
        <v>197</v>
      </c>
      <c r="D31" s="78"/>
      <c r="E31" s="78"/>
      <c r="F31" s="78"/>
      <c r="G31" s="272"/>
      <c r="H31" s="272"/>
      <c r="I31" s="272"/>
      <c r="J31" s="272"/>
      <c r="K31" s="272"/>
      <c r="L31" s="272"/>
      <c r="M31" s="272"/>
      <c r="N31" s="272"/>
      <c r="O31" s="272"/>
      <c r="P31" s="272"/>
      <c r="Q31" s="272"/>
      <c r="R31" s="272"/>
      <c r="S31" s="272"/>
      <c r="T31" s="272"/>
      <c r="U31" s="272"/>
      <c r="V31" s="78"/>
      <c r="W31" s="76" t="s">
        <v>193</v>
      </c>
      <c r="X31" s="73"/>
      <c r="Y31" s="73"/>
      <c r="Z31" s="73"/>
      <c r="AA31" s="73"/>
      <c r="AB31" s="248"/>
      <c r="AC31" s="248"/>
      <c r="AD31" s="248"/>
      <c r="AE31" s="248"/>
      <c r="AF31" s="248"/>
      <c r="AG31" s="78"/>
      <c r="AH31" s="76" t="s">
        <v>194</v>
      </c>
      <c r="AI31" s="73"/>
      <c r="AJ31" s="73"/>
      <c r="AK31" s="248"/>
      <c r="AL31" s="248"/>
      <c r="AM31" s="248"/>
      <c r="AN31" s="226" t="s">
        <v>195</v>
      </c>
      <c r="AO31" s="226"/>
      <c r="AP31" s="226"/>
      <c r="AQ31" s="226"/>
      <c r="AR31" s="226"/>
      <c r="AS31" s="248"/>
      <c r="AT31" s="248"/>
      <c r="AU31" s="248"/>
      <c r="AV31" s="248"/>
      <c r="AW31" s="248"/>
      <c r="AX31" s="78"/>
    </row>
    <row r="32" spans="2:50" ht="15">
      <c r="B32" s="78"/>
      <c r="C32" s="76" t="s">
        <v>0</v>
      </c>
      <c r="D32" s="78"/>
      <c r="E32" s="78"/>
      <c r="F32" s="78"/>
      <c r="G32" s="248"/>
      <c r="H32" s="248"/>
      <c r="I32" s="248"/>
      <c r="J32" s="248"/>
      <c r="K32" s="248"/>
      <c r="L32" s="248"/>
      <c r="M32" s="248"/>
      <c r="N32" s="248"/>
      <c r="O32" s="248"/>
      <c r="P32" s="248"/>
      <c r="Q32" s="248"/>
      <c r="R32" s="248"/>
      <c r="S32" s="248"/>
      <c r="T32" s="248"/>
      <c r="U32" s="73"/>
      <c r="V32" s="76" t="s">
        <v>202</v>
      </c>
      <c r="W32" s="73"/>
      <c r="X32" s="73"/>
      <c r="Y32" s="73"/>
      <c r="Z32" s="248"/>
      <c r="AA32" s="248"/>
      <c r="AB32" s="248"/>
      <c r="AC32" s="248"/>
      <c r="AD32" s="248"/>
      <c r="AE32" s="248"/>
      <c r="AF32" s="248"/>
      <c r="AG32" s="248"/>
      <c r="AH32" s="248"/>
      <c r="AI32" s="73"/>
      <c r="AJ32" s="76" t="s">
        <v>203</v>
      </c>
      <c r="AK32" s="73"/>
      <c r="AL32" s="73"/>
      <c r="AM32" s="271" t="e">
        <f>VLOOKUP(Z32,FUNCIONESGRUPOS,2,FALSE)</f>
        <v>#N/A</v>
      </c>
      <c r="AN32" s="271"/>
      <c r="AO32" s="271"/>
      <c r="AP32" s="271"/>
      <c r="AQ32" s="271"/>
      <c r="AR32" s="271"/>
      <c r="AS32" s="271"/>
      <c r="AT32" s="271"/>
      <c r="AU32" s="271"/>
      <c r="AV32" s="271"/>
      <c r="AW32" s="271"/>
      <c r="AX32" s="78"/>
    </row>
    <row r="33" spans="2:50" ht="15">
      <c r="B33" s="78"/>
      <c r="C33" s="76" t="s">
        <v>197</v>
      </c>
      <c r="D33" s="78"/>
      <c r="E33" s="78"/>
      <c r="F33" s="78"/>
      <c r="G33" s="272"/>
      <c r="H33" s="272"/>
      <c r="I33" s="272"/>
      <c r="J33" s="272"/>
      <c r="K33" s="272"/>
      <c r="L33" s="272"/>
      <c r="M33" s="272"/>
      <c r="N33" s="272"/>
      <c r="O33" s="272"/>
      <c r="P33" s="272"/>
      <c r="Q33" s="272"/>
      <c r="R33" s="272"/>
      <c r="S33" s="272"/>
      <c r="T33" s="272"/>
      <c r="U33" s="272"/>
      <c r="V33" s="78"/>
      <c r="W33" s="76" t="s">
        <v>193</v>
      </c>
      <c r="X33" s="73"/>
      <c r="Y33" s="73"/>
      <c r="Z33" s="73"/>
      <c r="AA33" s="73"/>
      <c r="AB33" s="248"/>
      <c r="AC33" s="248"/>
      <c r="AD33" s="248"/>
      <c r="AE33" s="248"/>
      <c r="AF33" s="248"/>
      <c r="AG33" s="78"/>
      <c r="AH33" s="76" t="s">
        <v>194</v>
      </c>
      <c r="AI33" s="73"/>
      <c r="AJ33" s="73"/>
      <c r="AK33" s="273"/>
      <c r="AL33" s="273"/>
      <c r="AM33" s="273"/>
      <c r="AN33" s="226" t="s">
        <v>195</v>
      </c>
      <c r="AO33" s="226"/>
      <c r="AP33" s="226"/>
      <c r="AQ33" s="226"/>
      <c r="AR33" s="226"/>
      <c r="AS33" s="274"/>
      <c r="AT33" s="274"/>
      <c r="AU33" s="274"/>
      <c r="AV33" s="274"/>
      <c r="AW33" s="274"/>
      <c r="AX33" s="78"/>
    </row>
    <row r="34" spans="2:50" ht="12.75" customHeight="1">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row>
    <row r="35" spans="2:50" ht="12.75" customHeight="1">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row>
    <row r="36" spans="2:50" ht="15">
      <c r="B36" s="78"/>
      <c r="C36" s="76" t="s">
        <v>126</v>
      </c>
      <c r="D36" s="78"/>
      <c r="E36" s="78"/>
      <c r="F36" s="78"/>
      <c r="G36" s="78"/>
      <c r="H36" s="78"/>
      <c r="I36" s="78"/>
      <c r="J36" s="248"/>
      <c r="K36" s="248"/>
      <c r="L36" s="248"/>
      <c r="M36" s="248"/>
      <c r="N36" s="248"/>
      <c r="O36" s="248"/>
      <c r="P36" s="248"/>
      <c r="Q36" s="248"/>
      <c r="R36" s="248"/>
      <c r="S36" s="248"/>
      <c r="T36" s="248"/>
      <c r="U36" s="248"/>
      <c r="V36" s="248"/>
      <c r="W36" s="248"/>
      <c r="X36" s="248"/>
      <c r="Y36" s="248"/>
      <c r="Z36" s="76"/>
      <c r="AA36" s="76" t="s">
        <v>149</v>
      </c>
      <c r="AB36" s="78"/>
      <c r="AC36" s="78"/>
      <c r="AD36" s="78"/>
      <c r="AE36" s="78"/>
      <c r="AF36" s="78"/>
      <c r="AG36" s="78"/>
      <c r="AH36" s="73"/>
      <c r="AI36" s="248"/>
      <c r="AJ36" s="248"/>
      <c r="AK36" s="248"/>
      <c r="AL36" s="248"/>
      <c r="AM36" s="248"/>
      <c r="AN36" s="248"/>
      <c r="AO36" s="248"/>
      <c r="AP36" s="248"/>
      <c r="AQ36" s="248"/>
      <c r="AR36" s="248"/>
      <c r="AS36" s="248"/>
      <c r="AT36" s="248"/>
      <c r="AU36" s="248"/>
      <c r="AV36" s="248"/>
      <c r="AW36" s="248"/>
      <c r="AX36" s="78"/>
    </row>
    <row r="37" spans="2:50" ht="12.75" customHeight="1">
      <c r="B37" s="78"/>
      <c r="C37" s="76"/>
      <c r="D37" s="78"/>
      <c r="E37" s="78"/>
      <c r="F37" s="78"/>
      <c r="G37" s="78"/>
      <c r="H37" s="78"/>
      <c r="I37" s="78"/>
      <c r="J37" s="94"/>
      <c r="K37" s="94"/>
      <c r="L37" s="94"/>
      <c r="M37" s="94"/>
      <c r="N37" s="94"/>
      <c r="O37" s="94"/>
      <c r="P37" s="94"/>
      <c r="Q37" s="94"/>
      <c r="R37" s="94"/>
      <c r="S37" s="94"/>
      <c r="T37" s="94"/>
      <c r="U37" s="94"/>
      <c r="V37" s="94"/>
      <c r="W37" s="94"/>
      <c r="X37" s="94"/>
      <c r="Y37" s="94"/>
      <c r="Z37" s="76"/>
      <c r="AA37" s="76"/>
      <c r="AB37" s="78"/>
      <c r="AC37" s="78"/>
      <c r="AD37" s="78"/>
      <c r="AE37" s="78"/>
      <c r="AF37" s="78"/>
      <c r="AG37" s="78"/>
      <c r="AH37" s="73"/>
      <c r="AI37" s="94"/>
      <c r="AJ37" s="94"/>
      <c r="AK37" s="94"/>
      <c r="AL37" s="94"/>
      <c r="AM37" s="94"/>
      <c r="AN37" s="94"/>
      <c r="AO37" s="94"/>
      <c r="AP37" s="94"/>
      <c r="AQ37" s="94"/>
      <c r="AR37" s="94"/>
      <c r="AS37" s="94"/>
      <c r="AT37" s="94"/>
      <c r="AU37" s="94"/>
      <c r="AV37" s="94"/>
      <c r="AW37" s="94"/>
      <c r="AX37" s="78"/>
    </row>
    <row r="38" spans="2:50" ht="12.75" customHeight="1">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row>
    <row r="39" spans="2:50" ht="15" customHeight="1">
      <c r="B39" s="78"/>
      <c r="C39" s="235" t="s">
        <v>224</v>
      </c>
      <c r="D39" s="235"/>
      <c r="E39" s="78"/>
      <c r="F39" s="248"/>
      <c r="G39" s="248"/>
      <c r="H39" s="248"/>
      <c r="I39" s="248"/>
      <c r="J39" s="248"/>
      <c r="K39" s="248"/>
      <c r="L39" s="248"/>
      <c r="M39" s="248"/>
      <c r="N39" s="248"/>
      <c r="O39" s="248"/>
      <c r="P39" s="248"/>
      <c r="Q39" s="114"/>
      <c r="R39" s="248"/>
      <c r="S39" s="248"/>
      <c r="T39" s="248"/>
      <c r="U39" s="248"/>
      <c r="V39" s="248"/>
      <c r="W39" s="248"/>
      <c r="X39" s="248"/>
      <c r="Y39" s="248"/>
      <c r="Z39" s="248"/>
      <c r="AA39" s="248"/>
      <c r="AB39" s="248"/>
      <c r="AC39" s="114"/>
      <c r="AD39" s="219" t="s">
        <v>273</v>
      </c>
      <c r="AE39" s="220"/>
      <c r="AF39" s="220"/>
      <c r="AG39" s="220"/>
      <c r="AH39" s="220"/>
      <c r="AI39" s="220"/>
      <c r="AJ39" s="220"/>
      <c r="AK39" s="220"/>
      <c r="AL39" s="220"/>
      <c r="AM39" s="220"/>
      <c r="AN39" s="221"/>
      <c r="AO39" s="78"/>
      <c r="AP39" s="248"/>
      <c r="AQ39" s="248"/>
      <c r="AR39" s="248"/>
      <c r="AS39" s="248"/>
      <c r="AT39" s="248"/>
      <c r="AU39" s="248"/>
      <c r="AV39" s="248"/>
      <c r="AW39" s="248"/>
      <c r="AX39" s="78"/>
    </row>
    <row r="40" spans="2:50" ht="15" customHeight="1">
      <c r="B40" s="78"/>
      <c r="C40" s="235" t="s">
        <v>225</v>
      </c>
      <c r="D40" s="235"/>
      <c r="E40" s="78"/>
      <c r="F40" s="248"/>
      <c r="G40" s="248"/>
      <c r="H40" s="248"/>
      <c r="I40" s="248"/>
      <c r="J40" s="248"/>
      <c r="K40" s="248"/>
      <c r="L40" s="248"/>
      <c r="M40" s="248"/>
      <c r="N40" s="248"/>
      <c r="O40" s="248"/>
      <c r="P40" s="248"/>
      <c r="Q40" s="114"/>
      <c r="R40" s="248"/>
      <c r="S40" s="248"/>
      <c r="T40" s="248"/>
      <c r="U40" s="248"/>
      <c r="V40" s="248"/>
      <c r="W40" s="248"/>
      <c r="X40" s="248"/>
      <c r="Y40" s="248"/>
      <c r="Z40" s="248"/>
      <c r="AA40" s="248"/>
      <c r="AB40" s="248"/>
      <c r="AC40" s="114"/>
      <c r="AD40" s="219" t="s">
        <v>273</v>
      </c>
      <c r="AE40" s="220"/>
      <c r="AF40" s="220"/>
      <c r="AG40" s="220"/>
      <c r="AH40" s="220"/>
      <c r="AI40" s="220"/>
      <c r="AJ40" s="220"/>
      <c r="AK40" s="220"/>
      <c r="AL40" s="220"/>
      <c r="AM40" s="220"/>
      <c r="AN40" s="221"/>
      <c r="AO40" s="78"/>
      <c r="AP40" s="248"/>
      <c r="AQ40" s="248"/>
      <c r="AR40" s="248"/>
      <c r="AS40" s="248"/>
      <c r="AT40" s="248"/>
      <c r="AU40" s="248"/>
      <c r="AV40" s="248"/>
      <c r="AW40" s="248"/>
      <c r="AX40" s="78"/>
    </row>
    <row r="41" spans="2:50" ht="15">
      <c r="B41" s="78"/>
      <c r="C41" s="235" t="s">
        <v>226</v>
      </c>
      <c r="D41" s="235"/>
      <c r="E41" s="78"/>
      <c r="F41" s="248"/>
      <c r="G41" s="248"/>
      <c r="H41" s="248"/>
      <c r="I41" s="248"/>
      <c r="J41" s="248"/>
      <c r="K41" s="248"/>
      <c r="L41" s="248"/>
      <c r="M41" s="248"/>
      <c r="N41" s="248"/>
      <c r="O41" s="248"/>
      <c r="P41" s="248"/>
      <c r="Q41" s="114"/>
      <c r="R41" s="248"/>
      <c r="S41" s="248"/>
      <c r="T41" s="248"/>
      <c r="U41" s="248"/>
      <c r="V41" s="248"/>
      <c r="W41" s="248"/>
      <c r="X41" s="248"/>
      <c r="Y41" s="248"/>
      <c r="Z41" s="248"/>
      <c r="AA41" s="248"/>
      <c r="AB41" s="248"/>
      <c r="AC41" s="114"/>
      <c r="AD41" s="219" t="s">
        <v>273</v>
      </c>
      <c r="AE41" s="220"/>
      <c r="AF41" s="220"/>
      <c r="AG41" s="220"/>
      <c r="AH41" s="220"/>
      <c r="AI41" s="220"/>
      <c r="AJ41" s="220"/>
      <c r="AK41" s="220"/>
      <c r="AL41" s="220"/>
      <c r="AM41" s="220"/>
      <c r="AN41" s="221"/>
      <c r="AO41" s="78"/>
      <c r="AP41" s="248"/>
      <c r="AQ41" s="248"/>
      <c r="AR41" s="248"/>
      <c r="AS41" s="248"/>
      <c r="AT41" s="248"/>
      <c r="AU41" s="248"/>
      <c r="AV41" s="248"/>
      <c r="AW41" s="248"/>
      <c r="AX41" s="78"/>
    </row>
    <row r="42" spans="2:50" ht="15" hidden="1" customHeight="1">
      <c r="B42" s="78"/>
      <c r="C42" s="235" t="s">
        <v>227</v>
      </c>
      <c r="D42" s="235"/>
      <c r="E42" s="78"/>
      <c r="F42" s="248"/>
      <c r="G42" s="248"/>
      <c r="H42" s="248"/>
      <c r="I42" s="248"/>
      <c r="J42" s="248"/>
      <c r="K42" s="248"/>
      <c r="L42" s="248"/>
      <c r="M42" s="248"/>
      <c r="N42" s="248"/>
      <c r="O42" s="248"/>
      <c r="P42" s="248"/>
      <c r="Q42" s="114"/>
      <c r="R42" s="248"/>
      <c r="S42" s="248"/>
      <c r="T42" s="248"/>
      <c r="U42" s="248"/>
      <c r="V42" s="248"/>
      <c r="W42" s="248"/>
      <c r="X42" s="248"/>
      <c r="Y42" s="248"/>
      <c r="Z42" s="248"/>
      <c r="AA42" s="248"/>
      <c r="AB42" s="248"/>
      <c r="AC42" s="114"/>
      <c r="AD42" s="219" t="s">
        <v>273</v>
      </c>
      <c r="AE42" s="220"/>
      <c r="AF42" s="220"/>
      <c r="AG42" s="220"/>
      <c r="AH42" s="220"/>
      <c r="AI42" s="220"/>
      <c r="AJ42" s="220"/>
      <c r="AK42" s="220"/>
      <c r="AL42" s="220"/>
      <c r="AM42" s="220"/>
      <c r="AN42" s="221"/>
      <c r="AO42" s="78"/>
      <c r="AP42" s="248"/>
      <c r="AQ42" s="248"/>
      <c r="AR42" s="248"/>
      <c r="AS42" s="248"/>
      <c r="AT42" s="248"/>
      <c r="AU42" s="248"/>
      <c r="AV42" s="248"/>
      <c r="AW42" s="248"/>
      <c r="AX42" s="78"/>
    </row>
    <row r="43" spans="2:50" ht="15">
      <c r="B43" s="78"/>
      <c r="C43" s="235" t="s">
        <v>206</v>
      </c>
      <c r="D43" s="235"/>
      <c r="E43" s="78"/>
      <c r="F43" s="248"/>
      <c r="G43" s="248"/>
      <c r="H43" s="248"/>
      <c r="I43" s="248"/>
      <c r="J43" s="248"/>
      <c r="K43" s="248"/>
      <c r="L43" s="248"/>
      <c r="M43" s="248"/>
      <c r="N43" s="248"/>
      <c r="O43" s="248"/>
      <c r="P43" s="248"/>
      <c r="Q43" s="114"/>
      <c r="R43" s="248"/>
      <c r="S43" s="248"/>
      <c r="T43" s="248"/>
      <c r="U43" s="248"/>
      <c r="V43" s="248"/>
      <c r="W43" s="248"/>
      <c r="X43" s="248"/>
      <c r="Y43" s="248"/>
      <c r="Z43" s="248"/>
      <c r="AA43" s="248"/>
      <c r="AB43" s="248"/>
      <c r="AC43" s="114"/>
      <c r="AD43" s="219" t="s">
        <v>273</v>
      </c>
      <c r="AE43" s="220"/>
      <c r="AF43" s="220"/>
      <c r="AG43" s="220"/>
      <c r="AH43" s="220"/>
      <c r="AI43" s="220"/>
      <c r="AJ43" s="220"/>
      <c r="AK43" s="220"/>
      <c r="AL43" s="220"/>
      <c r="AM43" s="220"/>
      <c r="AN43" s="221"/>
      <c r="AO43" s="78"/>
      <c r="AP43" s="248"/>
      <c r="AQ43" s="248"/>
      <c r="AR43" s="248"/>
      <c r="AS43" s="248"/>
      <c r="AT43" s="248"/>
      <c r="AU43" s="248"/>
      <c r="AV43" s="248"/>
      <c r="AW43" s="248"/>
      <c r="AX43" s="78"/>
    </row>
    <row r="44" spans="2:50" ht="12.75" customHeight="1">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row>
    <row r="45" spans="2:50" ht="12.75" customHeight="1">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row>
    <row r="46" spans="2:50" ht="15">
      <c r="B46" s="78"/>
      <c r="C46" s="235" t="s">
        <v>224</v>
      </c>
      <c r="D46" s="235"/>
      <c r="E46" s="78"/>
      <c r="F46" s="182" t="s">
        <v>297</v>
      </c>
      <c r="G46" s="182"/>
      <c r="H46" s="182"/>
      <c r="I46" s="182"/>
      <c r="J46" s="182"/>
      <c r="K46" s="182"/>
      <c r="L46" s="182"/>
      <c r="M46" s="182"/>
      <c r="N46" s="182"/>
      <c r="O46" s="182"/>
      <c r="P46" s="182"/>
      <c r="Q46" s="78"/>
      <c r="R46" s="219" t="s">
        <v>315</v>
      </c>
      <c r="S46" s="220"/>
      <c r="T46" s="220"/>
      <c r="U46" s="220"/>
      <c r="V46" s="220"/>
      <c r="W46" s="220"/>
      <c r="X46" s="220"/>
      <c r="Y46" s="220"/>
      <c r="Z46" s="220"/>
      <c r="AA46" s="220"/>
      <c r="AB46" s="221"/>
      <c r="AC46" s="78"/>
      <c r="AD46" s="183"/>
      <c r="AE46" s="184"/>
      <c r="AF46" s="184"/>
      <c r="AG46" s="184"/>
      <c r="AH46" s="184"/>
      <c r="AI46" s="184"/>
      <c r="AJ46" s="184"/>
      <c r="AK46" s="184"/>
      <c r="AL46" s="184"/>
      <c r="AM46" s="184"/>
      <c r="AN46" s="185"/>
      <c r="AO46" s="78"/>
      <c r="AP46" s="248"/>
      <c r="AQ46" s="248"/>
      <c r="AR46" s="248"/>
      <c r="AS46" s="248"/>
      <c r="AT46" s="248"/>
      <c r="AU46" s="248"/>
      <c r="AV46" s="248"/>
      <c r="AW46" s="248"/>
      <c r="AX46" s="78"/>
    </row>
    <row r="47" spans="2:50" ht="15">
      <c r="B47" s="78"/>
      <c r="C47" s="235" t="s">
        <v>225</v>
      </c>
      <c r="D47" s="235"/>
      <c r="E47" s="78"/>
      <c r="F47" s="182" t="s">
        <v>297</v>
      </c>
      <c r="G47" s="182"/>
      <c r="H47" s="182"/>
      <c r="I47" s="182"/>
      <c r="J47" s="182"/>
      <c r="K47" s="182"/>
      <c r="L47" s="182"/>
      <c r="M47" s="182"/>
      <c r="N47" s="182"/>
      <c r="O47" s="182"/>
      <c r="P47" s="182"/>
      <c r="Q47" s="78"/>
      <c r="R47" s="219" t="s">
        <v>315</v>
      </c>
      <c r="S47" s="220"/>
      <c r="T47" s="220"/>
      <c r="U47" s="220"/>
      <c r="V47" s="220"/>
      <c r="W47" s="220"/>
      <c r="X47" s="220"/>
      <c r="Y47" s="220"/>
      <c r="Z47" s="220"/>
      <c r="AA47" s="220"/>
      <c r="AB47" s="221"/>
      <c r="AC47" s="78"/>
      <c r="AD47" s="183"/>
      <c r="AE47" s="184"/>
      <c r="AF47" s="184"/>
      <c r="AG47" s="184"/>
      <c r="AH47" s="184"/>
      <c r="AI47" s="184"/>
      <c r="AJ47" s="184"/>
      <c r="AK47" s="184"/>
      <c r="AL47" s="184"/>
      <c r="AM47" s="184"/>
      <c r="AN47" s="185"/>
      <c r="AO47" s="78"/>
      <c r="AP47" s="248"/>
      <c r="AQ47" s="248"/>
      <c r="AR47" s="248"/>
      <c r="AS47" s="248"/>
      <c r="AT47" s="248"/>
      <c r="AU47" s="248"/>
      <c r="AV47" s="248"/>
      <c r="AW47" s="248"/>
      <c r="AX47" s="78"/>
    </row>
    <row r="48" spans="2:50" ht="15">
      <c r="B48" s="78"/>
      <c r="C48" s="235" t="s">
        <v>226</v>
      </c>
      <c r="D48" s="235"/>
      <c r="E48" s="78"/>
      <c r="F48" s="182" t="s">
        <v>297</v>
      </c>
      <c r="G48" s="182"/>
      <c r="H48" s="182"/>
      <c r="I48" s="182"/>
      <c r="J48" s="182"/>
      <c r="K48" s="182"/>
      <c r="L48" s="182"/>
      <c r="M48" s="182"/>
      <c r="N48" s="182"/>
      <c r="O48" s="182"/>
      <c r="P48" s="182"/>
      <c r="Q48" s="78"/>
      <c r="R48" s="219" t="s">
        <v>315</v>
      </c>
      <c r="S48" s="220"/>
      <c r="T48" s="220"/>
      <c r="U48" s="220"/>
      <c r="V48" s="220"/>
      <c r="W48" s="220"/>
      <c r="X48" s="220"/>
      <c r="Y48" s="220"/>
      <c r="Z48" s="220"/>
      <c r="AA48" s="220"/>
      <c r="AB48" s="221"/>
      <c r="AC48" s="78"/>
      <c r="AD48" s="183"/>
      <c r="AE48" s="184"/>
      <c r="AF48" s="184"/>
      <c r="AG48" s="184"/>
      <c r="AH48" s="184"/>
      <c r="AI48" s="184"/>
      <c r="AJ48" s="184"/>
      <c r="AK48" s="184"/>
      <c r="AL48" s="184"/>
      <c r="AM48" s="184"/>
      <c r="AN48" s="185"/>
      <c r="AO48" s="78"/>
      <c r="AP48" s="248"/>
      <c r="AQ48" s="248"/>
      <c r="AR48" s="248"/>
      <c r="AS48" s="248"/>
      <c r="AT48" s="248"/>
      <c r="AU48" s="248"/>
      <c r="AV48" s="248"/>
      <c r="AW48" s="248"/>
      <c r="AX48" s="78"/>
    </row>
    <row r="49" spans="2:50" ht="15" hidden="1" customHeight="1">
      <c r="B49" s="78"/>
      <c r="C49" s="235" t="s">
        <v>227</v>
      </c>
      <c r="D49" s="235"/>
      <c r="E49" s="78"/>
      <c r="F49" s="182" t="s">
        <v>299</v>
      </c>
      <c r="G49" s="182"/>
      <c r="H49" s="182"/>
      <c r="I49" s="182"/>
      <c r="J49" s="182"/>
      <c r="K49" s="182"/>
      <c r="L49" s="182"/>
      <c r="M49" s="182"/>
      <c r="N49" s="182"/>
      <c r="O49" s="182"/>
      <c r="P49" s="182"/>
      <c r="Q49" s="78"/>
      <c r="R49" s="219" t="s">
        <v>315</v>
      </c>
      <c r="S49" s="220"/>
      <c r="T49" s="220"/>
      <c r="U49" s="220"/>
      <c r="V49" s="220"/>
      <c r="W49" s="220"/>
      <c r="X49" s="220"/>
      <c r="Y49" s="220"/>
      <c r="Z49" s="220"/>
      <c r="AA49" s="220"/>
      <c r="AB49" s="221"/>
      <c r="AC49" s="78"/>
      <c r="AD49" s="273"/>
      <c r="AE49" s="276"/>
      <c r="AF49" s="276"/>
      <c r="AG49" s="276"/>
      <c r="AH49" s="276"/>
      <c r="AI49" s="276"/>
      <c r="AJ49" s="276"/>
      <c r="AK49" s="276"/>
      <c r="AL49" s="276"/>
      <c r="AM49" s="276"/>
      <c r="AN49" s="274"/>
      <c r="AO49" s="78"/>
      <c r="AP49" s="248"/>
      <c r="AQ49" s="248"/>
      <c r="AR49" s="248"/>
      <c r="AS49" s="248"/>
      <c r="AT49" s="248"/>
      <c r="AU49" s="248"/>
      <c r="AV49" s="248"/>
      <c r="AW49" s="248"/>
      <c r="AX49" s="78"/>
    </row>
    <row r="50" spans="2:50" ht="15">
      <c r="B50" s="78"/>
      <c r="C50" s="235" t="s">
        <v>206</v>
      </c>
      <c r="D50" s="235"/>
      <c r="E50" s="78"/>
      <c r="F50" s="182" t="s">
        <v>299</v>
      </c>
      <c r="G50" s="182"/>
      <c r="H50" s="182"/>
      <c r="I50" s="182"/>
      <c r="J50" s="182"/>
      <c r="K50" s="182"/>
      <c r="L50" s="182"/>
      <c r="M50" s="182"/>
      <c r="N50" s="182"/>
      <c r="O50" s="182"/>
      <c r="P50" s="182"/>
      <c r="Q50" s="78"/>
      <c r="R50" s="219" t="s">
        <v>315</v>
      </c>
      <c r="S50" s="220"/>
      <c r="T50" s="220"/>
      <c r="U50" s="220"/>
      <c r="V50" s="220"/>
      <c r="W50" s="220"/>
      <c r="X50" s="220"/>
      <c r="Y50" s="220"/>
      <c r="Z50" s="220"/>
      <c r="AA50" s="220"/>
      <c r="AB50" s="221"/>
      <c r="AC50" s="78"/>
      <c r="AD50" s="183"/>
      <c r="AE50" s="184"/>
      <c r="AF50" s="184"/>
      <c r="AG50" s="184"/>
      <c r="AH50" s="184"/>
      <c r="AI50" s="184"/>
      <c r="AJ50" s="184"/>
      <c r="AK50" s="184"/>
      <c r="AL50" s="184"/>
      <c r="AM50" s="184"/>
      <c r="AN50" s="185"/>
      <c r="AO50" s="78"/>
      <c r="AP50" s="248"/>
      <c r="AQ50" s="248"/>
      <c r="AR50" s="248"/>
      <c r="AS50" s="248"/>
      <c r="AT50" s="248"/>
      <c r="AU50" s="248"/>
      <c r="AV50" s="248"/>
      <c r="AW50" s="248"/>
      <c r="AX50" s="78"/>
    </row>
    <row r="51" spans="2:50" ht="12.75" hidden="1" customHeight="1">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row>
    <row r="52" spans="2:50" ht="12.75" hidden="1" customHeight="1">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row>
    <row r="53" spans="2:50" ht="15.75" hidden="1" customHeight="1">
      <c r="B53" s="78"/>
      <c r="C53" s="76" t="s">
        <v>211</v>
      </c>
      <c r="D53" s="78"/>
      <c r="E53" s="78"/>
      <c r="F53" s="78"/>
      <c r="G53" s="78"/>
      <c r="H53" s="78"/>
      <c r="I53" s="78"/>
      <c r="J53" s="78"/>
      <c r="K53" s="78"/>
      <c r="L53" s="78"/>
      <c r="M53" s="78"/>
      <c r="N53" s="78"/>
      <c r="O53" s="76" t="s">
        <v>209</v>
      </c>
      <c r="P53" s="94"/>
      <c r="Q53" s="94"/>
      <c r="R53" s="78"/>
      <c r="S53" s="76" t="s">
        <v>210</v>
      </c>
      <c r="T53" s="94"/>
      <c r="U53" s="94"/>
      <c r="V53" s="76"/>
      <c r="W53" s="73"/>
      <c r="X53" s="74" t="s">
        <v>228</v>
      </c>
      <c r="Y53" s="78"/>
      <c r="Z53" s="78"/>
      <c r="AA53" s="78"/>
      <c r="AB53" s="78"/>
      <c r="AC53" s="78"/>
      <c r="AD53" s="78"/>
      <c r="AE53" s="78"/>
      <c r="AF53" s="78"/>
      <c r="AG53" s="78"/>
      <c r="AH53" s="78"/>
      <c r="AI53" s="78"/>
      <c r="AJ53" s="78"/>
      <c r="AK53" s="78"/>
      <c r="AL53" s="78"/>
      <c r="AM53" s="78"/>
      <c r="AN53" s="78"/>
      <c r="AO53" s="275"/>
      <c r="AP53" s="275"/>
      <c r="AQ53" s="275"/>
      <c r="AR53" s="275"/>
      <c r="AS53" s="275"/>
      <c r="AT53" s="275"/>
      <c r="AU53" s="275"/>
      <c r="AV53" s="275"/>
      <c r="AW53" s="275"/>
      <c r="AX53" s="78"/>
    </row>
    <row r="54" spans="2:50" hidden="1">
      <c r="B54" s="78"/>
      <c r="C54" s="94"/>
      <c r="D54" s="94"/>
      <c r="E54" s="94"/>
      <c r="F54" s="94"/>
      <c r="G54" s="94"/>
      <c r="H54" s="94"/>
      <c r="I54" s="94"/>
      <c r="J54" s="94"/>
      <c r="K54" s="94"/>
      <c r="L54" s="94"/>
      <c r="M54" s="94"/>
      <c r="N54" s="94"/>
      <c r="O54" s="94"/>
      <c r="P54" s="94"/>
      <c r="Q54" s="94"/>
      <c r="R54" s="94"/>
      <c r="S54" s="94"/>
      <c r="T54" s="94"/>
      <c r="U54" s="94"/>
      <c r="V54" s="94"/>
      <c r="W54" s="94"/>
      <c r="X54" s="73" t="s">
        <v>212</v>
      </c>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row>
    <row r="55" spans="2:50" ht="12.75" customHeight="1">
      <c r="B55" s="78"/>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94"/>
    </row>
    <row r="56" spans="2:50" ht="15">
      <c r="B56" s="78"/>
      <c r="C56" s="76" t="s">
        <v>154</v>
      </c>
      <c r="D56" s="73"/>
      <c r="E56" s="73"/>
      <c r="F56" s="73"/>
      <c r="G56" s="73"/>
      <c r="H56" s="73"/>
      <c r="I56" s="73"/>
      <c r="J56" s="73"/>
      <c r="K56" s="73"/>
      <c r="L56" s="73"/>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row>
    <row r="57" spans="2:50">
      <c r="B57" s="78"/>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78"/>
    </row>
    <row r="58" spans="2:50">
      <c r="B58" s="78"/>
      <c r="C58" s="278"/>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78"/>
    </row>
    <row r="59" spans="2:50" ht="12.75" customHeight="1">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row>
    <row r="60" spans="2:50" ht="15.75" customHeight="1">
      <c r="B60" s="78"/>
      <c r="C60" s="105"/>
      <c r="D60" s="85"/>
      <c r="E60" s="85"/>
      <c r="F60" s="85"/>
      <c r="G60" s="85"/>
      <c r="H60" s="85"/>
      <c r="I60" s="85"/>
      <c r="J60" s="85"/>
      <c r="K60" s="85"/>
      <c r="L60" s="85"/>
      <c r="M60" s="85"/>
      <c r="N60" s="85"/>
      <c r="O60" s="85"/>
      <c r="P60" s="85"/>
      <c r="Q60" s="106"/>
      <c r="R60" s="78"/>
      <c r="S60" s="105"/>
      <c r="T60" s="85"/>
      <c r="U60" s="85"/>
      <c r="V60" s="85"/>
      <c r="W60" s="85"/>
      <c r="X60" s="85"/>
      <c r="Y60" s="85"/>
      <c r="Z60" s="85"/>
      <c r="AA60" s="85"/>
      <c r="AB60" s="85"/>
      <c r="AC60" s="85"/>
      <c r="AD60" s="85"/>
      <c r="AE60" s="85"/>
      <c r="AF60" s="85"/>
      <c r="AG60" s="106"/>
      <c r="AH60" s="78"/>
      <c r="AI60" s="105"/>
      <c r="AJ60" s="85"/>
      <c r="AK60" s="85"/>
      <c r="AL60" s="85"/>
      <c r="AM60" s="85"/>
      <c r="AN60" s="85"/>
      <c r="AO60" s="85"/>
      <c r="AP60" s="85"/>
      <c r="AQ60" s="85"/>
      <c r="AR60" s="85"/>
      <c r="AS60" s="85"/>
      <c r="AT60" s="85"/>
      <c r="AU60" s="85"/>
      <c r="AV60" s="85"/>
      <c r="AW60" s="106"/>
      <c r="AX60" s="78"/>
    </row>
    <row r="61" spans="2:50" ht="15.75" customHeight="1">
      <c r="B61" s="78"/>
      <c r="C61" s="107"/>
      <c r="D61" s="104"/>
      <c r="E61" s="104"/>
      <c r="F61" s="104"/>
      <c r="G61" s="104"/>
      <c r="H61" s="104"/>
      <c r="I61" s="104"/>
      <c r="J61" s="104"/>
      <c r="K61" s="104"/>
      <c r="L61" s="104"/>
      <c r="M61" s="104"/>
      <c r="N61" s="104"/>
      <c r="O61" s="104"/>
      <c r="P61" s="104"/>
      <c r="Q61" s="108"/>
      <c r="R61" s="78"/>
      <c r="S61" s="107"/>
      <c r="T61" s="104"/>
      <c r="U61" s="104"/>
      <c r="V61" s="104"/>
      <c r="W61" s="104"/>
      <c r="X61" s="104"/>
      <c r="Y61" s="104"/>
      <c r="Z61" s="104"/>
      <c r="AA61" s="104"/>
      <c r="AB61" s="104"/>
      <c r="AC61" s="104"/>
      <c r="AD61" s="104"/>
      <c r="AE61" s="104"/>
      <c r="AF61" s="104"/>
      <c r="AG61" s="108"/>
      <c r="AH61" s="78"/>
      <c r="AI61" s="107"/>
      <c r="AJ61" s="104"/>
      <c r="AK61" s="104"/>
      <c r="AL61" s="104"/>
      <c r="AM61" s="104"/>
      <c r="AN61" s="104"/>
      <c r="AO61" s="104"/>
      <c r="AP61" s="104"/>
      <c r="AQ61" s="104"/>
      <c r="AR61" s="104"/>
      <c r="AS61" s="104"/>
      <c r="AT61" s="104"/>
      <c r="AU61" s="104"/>
      <c r="AV61" s="104"/>
      <c r="AW61" s="108"/>
      <c r="AX61" s="78"/>
    </row>
    <row r="62" spans="2:50" ht="12.75" customHeight="1">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row>
    <row r="63" spans="2:50" ht="12.75">
      <c r="B63" s="109"/>
      <c r="C63" s="279"/>
      <c r="D63" s="279"/>
      <c r="E63" s="279"/>
      <c r="F63" s="279"/>
      <c r="G63" s="279"/>
      <c r="H63" s="279"/>
      <c r="I63" s="279"/>
      <c r="J63" s="279"/>
      <c r="K63" s="279"/>
      <c r="L63" s="109"/>
      <c r="M63" s="280"/>
      <c r="N63" s="280"/>
      <c r="O63" s="280"/>
      <c r="P63" s="280"/>
      <c r="Q63" s="280"/>
      <c r="R63" s="109"/>
      <c r="S63" s="279"/>
      <c r="T63" s="279"/>
      <c r="U63" s="279"/>
      <c r="V63" s="279"/>
      <c r="W63" s="279"/>
      <c r="X63" s="279"/>
      <c r="Y63" s="279"/>
      <c r="Z63" s="279"/>
      <c r="AA63" s="279"/>
      <c r="AB63" s="109"/>
      <c r="AC63" s="280"/>
      <c r="AD63" s="280"/>
      <c r="AE63" s="280"/>
      <c r="AF63" s="280"/>
      <c r="AG63" s="280"/>
      <c r="AH63" s="109"/>
      <c r="AI63" s="279"/>
      <c r="AJ63" s="279"/>
      <c r="AK63" s="279"/>
      <c r="AL63" s="279"/>
      <c r="AM63" s="279"/>
      <c r="AN63" s="279"/>
      <c r="AO63" s="279"/>
      <c r="AP63" s="279"/>
      <c r="AQ63" s="279"/>
      <c r="AR63" s="109"/>
      <c r="AS63" s="280"/>
      <c r="AT63" s="280"/>
      <c r="AU63" s="280"/>
      <c r="AV63" s="280"/>
      <c r="AW63" s="280"/>
      <c r="AX63" s="109"/>
    </row>
    <row r="64" spans="2:50">
      <c r="B64" s="78"/>
      <c r="C64" s="236" t="s">
        <v>214</v>
      </c>
      <c r="D64" s="236"/>
      <c r="E64" s="236"/>
      <c r="F64" s="236"/>
      <c r="G64" s="236"/>
      <c r="H64" s="236"/>
      <c r="I64" s="236"/>
      <c r="J64" s="236"/>
      <c r="K64" s="236"/>
      <c r="L64" s="73"/>
      <c r="M64" s="236" t="s">
        <v>155</v>
      </c>
      <c r="N64" s="236"/>
      <c r="O64" s="236"/>
      <c r="P64" s="236"/>
      <c r="Q64" s="236"/>
      <c r="R64" s="78"/>
      <c r="S64" s="236" t="s">
        <v>215</v>
      </c>
      <c r="T64" s="236"/>
      <c r="U64" s="236"/>
      <c r="V64" s="236"/>
      <c r="W64" s="236"/>
      <c r="X64" s="236"/>
      <c r="Y64" s="236"/>
      <c r="Z64" s="236"/>
      <c r="AA64" s="236"/>
      <c r="AB64" s="73"/>
      <c r="AC64" s="236" t="s">
        <v>155</v>
      </c>
      <c r="AD64" s="236"/>
      <c r="AE64" s="236"/>
      <c r="AF64" s="236"/>
      <c r="AG64" s="236"/>
      <c r="AH64" s="78"/>
      <c r="AI64" s="236" t="s">
        <v>216</v>
      </c>
      <c r="AJ64" s="236"/>
      <c r="AK64" s="236"/>
      <c r="AL64" s="236"/>
      <c r="AM64" s="236"/>
      <c r="AN64" s="236"/>
      <c r="AO64" s="236"/>
      <c r="AP64" s="236"/>
      <c r="AQ64" s="236"/>
      <c r="AR64" s="73"/>
      <c r="AS64" s="236" t="s">
        <v>155</v>
      </c>
      <c r="AT64" s="236"/>
      <c r="AU64" s="236"/>
      <c r="AV64" s="236"/>
      <c r="AW64" s="236"/>
      <c r="AX64" s="73"/>
    </row>
    <row r="65" spans="2:50">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row>
    <row r="66" spans="2:50">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row>
    <row r="67" spans="2:50">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row>
    <row r="68" spans="2:50">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row>
    <row r="69" spans="2:50">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row>
    <row r="70" spans="2:50" ht="12.75" hidden="1" customHeight="1">
      <c r="B70" s="78"/>
      <c r="C70" s="78"/>
      <c r="D70" s="78"/>
      <c r="E70" s="74" t="s">
        <v>229</v>
      </c>
      <c r="F70" s="78"/>
      <c r="G70" s="78"/>
      <c r="H70" s="78"/>
      <c r="I70" s="78"/>
      <c r="J70" s="78"/>
      <c r="K70" s="78"/>
      <c r="L70" s="78"/>
      <c r="M70" s="78"/>
      <c r="N70" s="78"/>
      <c r="O70" s="78"/>
      <c r="P70" s="78"/>
      <c r="Q70" s="78"/>
      <c r="R70" s="78"/>
      <c r="S70" s="78"/>
      <c r="T70" s="74" t="s">
        <v>230</v>
      </c>
      <c r="U70" s="78"/>
      <c r="V70" s="78"/>
      <c r="W70" s="78"/>
      <c r="X70" s="78"/>
      <c r="Y70" s="78"/>
      <c r="Z70" s="78"/>
      <c r="AA70" s="78"/>
      <c r="AB70" s="78"/>
      <c r="AC70" s="78"/>
      <c r="AD70" s="78"/>
      <c r="AE70" s="78"/>
      <c r="AF70" s="78"/>
      <c r="AG70" s="78"/>
      <c r="AH70" s="74" t="s">
        <v>231</v>
      </c>
      <c r="AI70" s="73"/>
      <c r="AJ70" s="78"/>
      <c r="AK70" s="78"/>
      <c r="AL70" s="78"/>
      <c r="AM70" s="78"/>
      <c r="AN70" s="78"/>
      <c r="AO70" s="78"/>
      <c r="AP70" s="78"/>
      <c r="AQ70" s="78"/>
      <c r="AR70" s="78"/>
      <c r="AS70" s="78"/>
      <c r="AT70" s="78"/>
      <c r="AU70" s="78"/>
      <c r="AV70" s="78"/>
      <c r="AW70" s="78"/>
      <c r="AX70" s="78"/>
    </row>
    <row r="71" spans="2:50" ht="12.75" hidden="1" customHeight="1">
      <c r="B71" s="78"/>
      <c r="C71" s="78"/>
      <c r="D71" s="78"/>
      <c r="E71" s="115" t="s">
        <v>532</v>
      </c>
      <c r="F71" s="116"/>
      <c r="G71" s="116"/>
      <c r="H71" s="116"/>
      <c r="I71" s="116"/>
      <c r="J71" s="116"/>
      <c r="K71" s="116"/>
      <c r="L71" s="116"/>
      <c r="M71" s="116"/>
      <c r="N71" s="116"/>
      <c r="O71" s="116"/>
      <c r="P71" s="116"/>
      <c r="Q71" s="116"/>
      <c r="R71" s="116"/>
      <c r="S71" s="78"/>
      <c r="T71" s="115" t="s">
        <v>232</v>
      </c>
      <c r="U71" s="116"/>
      <c r="V71" s="116"/>
      <c r="W71" s="116"/>
      <c r="X71" s="116"/>
      <c r="Y71" s="116"/>
      <c r="Z71" s="116"/>
      <c r="AA71" s="116"/>
      <c r="AB71" s="116"/>
      <c r="AC71" s="116"/>
      <c r="AD71" s="116"/>
      <c r="AE71" s="116"/>
      <c r="AF71" s="116"/>
      <c r="AG71" s="78"/>
      <c r="AH71" s="115" t="s">
        <v>233</v>
      </c>
      <c r="AI71" s="115"/>
      <c r="AJ71" s="116"/>
      <c r="AK71" s="116"/>
      <c r="AL71" s="116"/>
      <c r="AM71" s="116"/>
      <c r="AN71" s="116"/>
      <c r="AO71" s="116"/>
      <c r="AP71" s="116"/>
      <c r="AQ71" s="116"/>
      <c r="AR71" s="116"/>
      <c r="AS71" s="116"/>
      <c r="AT71" s="116"/>
      <c r="AU71" s="116"/>
      <c r="AV71" s="116"/>
      <c r="AW71" s="116"/>
      <c r="AX71" s="116"/>
    </row>
    <row r="72" spans="2:50" ht="12.75" hidden="1" customHeight="1">
      <c r="B72" s="78"/>
      <c r="C72" s="78"/>
      <c r="D72" s="78"/>
      <c r="E72" s="73"/>
      <c r="F72" s="78"/>
      <c r="G72" s="78"/>
      <c r="H72" s="78"/>
      <c r="I72" s="78"/>
      <c r="J72" s="78"/>
      <c r="K72" s="78"/>
      <c r="L72" s="78"/>
      <c r="M72" s="78"/>
      <c r="N72" s="78"/>
      <c r="O72" s="78"/>
      <c r="P72" s="78"/>
      <c r="Q72" s="78"/>
      <c r="R72" s="78"/>
      <c r="S72" s="78"/>
      <c r="T72" s="115" t="s">
        <v>103</v>
      </c>
      <c r="U72" s="116"/>
      <c r="V72" s="116"/>
      <c r="W72" s="116"/>
      <c r="X72" s="116"/>
      <c r="Y72" s="116"/>
      <c r="Z72" s="116"/>
      <c r="AA72" s="116"/>
      <c r="AB72" s="116"/>
      <c r="AC72" s="116"/>
      <c r="AD72" s="116"/>
      <c r="AE72" s="116"/>
      <c r="AF72" s="116"/>
      <c r="AG72" s="78"/>
      <c r="AH72" s="115" t="s">
        <v>555</v>
      </c>
      <c r="AI72" s="115"/>
      <c r="AJ72" s="116"/>
      <c r="AK72" s="116"/>
      <c r="AL72" s="116"/>
      <c r="AM72" s="116"/>
      <c r="AN72" s="116"/>
      <c r="AO72" s="116"/>
      <c r="AP72" s="116"/>
      <c r="AQ72" s="116"/>
      <c r="AR72" s="116"/>
      <c r="AS72" s="116"/>
      <c r="AT72" s="116"/>
      <c r="AU72" s="116"/>
      <c r="AV72" s="116"/>
      <c r="AW72" s="116"/>
      <c r="AX72" s="116"/>
    </row>
    <row r="73" spans="2:50" ht="12.75" hidden="1" customHeight="1">
      <c r="B73" s="78"/>
      <c r="C73" s="78"/>
      <c r="D73" s="78"/>
      <c r="E73" s="73"/>
      <c r="F73" s="78"/>
      <c r="G73" s="78"/>
      <c r="H73" s="78"/>
      <c r="I73" s="78"/>
      <c r="J73" s="78"/>
      <c r="K73" s="78"/>
      <c r="L73" s="78"/>
      <c r="M73" s="78"/>
      <c r="N73" s="78"/>
      <c r="O73" s="78"/>
      <c r="P73" s="78"/>
      <c r="Q73" s="78"/>
      <c r="R73" s="78"/>
      <c r="S73" s="78"/>
      <c r="T73" s="115" t="s">
        <v>105</v>
      </c>
      <c r="U73" s="116"/>
      <c r="V73" s="116"/>
      <c r="W73" s="116"/>
      <c r="X73" s="116"/>
      <c r="Y73" s="116"/>
      <c r="Z73" s="116"/>
      <c r="AA73" s="116"/>
      <c r="AB73" s="116"/>
      <c r="AC73" s="116"/>
      <c r="AD73" s="116"/>
      <c r="AE73" s="116"/>
      <c r="AF73" s="116"/>
      <c r="AG73" s="78"/>
      <c r="AH73" s="115" t="s">
        <v>556</v>
      </c>
      <c r="AI73" s="115"/>
      <c r="AJ73" s="116"/>
      <c r="AK73" s="116"/>
      <c r="AL73" s="116"/>
      <c r="AM73" s="116"/>
      <c r="AN73" s="116"/>
      <c r="AO73" s="116"/>
      <c r="AP73" s="116"/>
      <c r="AQ73" s="116"/>
      <c r="AR73" s="116"/>
      <c r="AS73" s="116"/>
      <c r="AT73" s="116"/>
      <c r="AU73" s="116"/>
      <c r="AV73" s="116"/>
      <c r="AW73" s="116"/>
      <c r="AX73" s="116"/>
    </row>
    <row r="74" spans="2:50" ht="12.75" hidden="1" customHeight="1">
      <c r="B74" s="78"/>
      <c r="C74" s="78"/>
      <c r="D74" s="78"/>
      <c r="E74" s="74" t="s">
        <v>234</v>
      </c>
      <c r="F74" s="78"/>
      <c r="G74" s="78"/>
      <c r="H74" s="78"/>
      <c r="I74" s="78"/>
      <c r="J74" s="78"/>
      <c r="K74" s="78"/>
      <c r="L74" s="78"/>
      <c r="M74" s="78"/>
      <c r="N74" s="78"/>
      <c r="O74" s="78"/>
      <c r="P74" s="78"/>
      <c r="Q74" s="78"/>
      <c r="R74" s="78"/>
      <c r="S74" s="78"/>
      <c r="T74" s="115" t="s">
        <v>107</v>
      </c>
      <c r="U74" s="116"/>
      <c r="V74" s="116"/>
      <c r="W74" s="116"/>
      <c r="X74" s="116"/>
      <c r="Y74" s="116"/>
      <c r="Z74" s="116"/>
      <c r="AA74" s="116"/>
      <c r="AB74" s="116"/>
      <c r="AC74" s="116"/>
      <c r="AD74" s="116"/>
      <c r="AE74" s="116"/>
      <c r="AF74" s="116"/>
      <c r="AG74" s="78"/>
      <c r="AH74" s="115" t="s">
        <v>557</v>
      </c>
      <c r="AI74" s="115"/>
      <c r="AJ74" s="116"/>
      <c r="AK74" s="116"/>
      <c r="AL74" s="116"/>
      <c r="AM74" s="116"/>
      <c r="AN74" s="116"/>
      <c r="AO74" s="116"/>
      <c r="AP74" s="116"/>
      <c r="AQ74" s="116"/>
      <c r="AR74" s="116"/>
      <c r="AS74" s="116"/>
      <c r="AT74" s="116"/>
      <c r="AU74" s="116"/>
      <c r="AV74" s="116"/>
      <c r="AW74" s="116"/>
      <c r="AX74" s="116"/>
    </row>
    <row r="75" spans="2:50" ht="12.75" hidden="1" customHeight="1">
      <c r="B75" s="78"/>
      <c r="C75" s="78"/>
      <c r="D75" s="78"/>
      <c r="E75" s="115" t="s">
        <v>163</v>
      </c>
      <c r="F75" s="116"/>
      <c r="G75" s="116"/>
      <c r="H75" s="116"/>
      <c r="I75" s="116"/>
      <c r="J75" s="116"/>
      <c r="K75" s="116"/>
      <c r="L75" s="116"/>
      <c r="M75" s="116"/>
      <c r="N75" s="116"/>
      <c r="O75" s="116"/>
      <c r="P75" s="116"/>
      <c r="Q75" s="116"/>
      <c r="R75" s="116"/>
      <c r="S75" s="78"/>
      <c r="T75" s="115" t="s">
        <v>104</v>
      </c>
      <c r="U75" s="116"/>
      <c r="V75" s="116"/>
      <c r="W75" s="116"/>
      <c r="X75" s="116"/>
      <c r="Y75" s="116"/>
      <c r="Z75" s="116"/>
      <c r="AA75" s="116"/>
      <c r="AB75" s="116"/>
      <c r="AC75" s="116"/>
      <c r="AD75" s="116"/>
      <c r="AE75" s="116"/>
      <c r="AF75" s="116"/>
      <c r="AG75" s="78"/>
      <c r="AH75" s="115"/>
      <c r="AI75" s="115"/>
      <c r="AJ75" s="116"/>
      <c r="AK75" s="116"/>
      <c r="AL75" s="116"/>
      <c r="AM75" s="116"/>
      <c r="AN75" s="116"/>
      <c r="AO75" s="116"/>
      <c r="AP75" s="116"/>
      <c r="AQ75" s="116"/>
      <c r="AR75" s="116"/>
      <c r="AS75" s="116"/>
      <c r="AT75" s="116"/>
      <c r="AU75" s="116"/>
      <c r="AV75" s="116"/>
      <c r="AW75" s="116"/>
      <c r="AX75" s="116"/>
    </row>
    <row r="76" spans="2:50" ht="12.75" hidden="1" customHeight="1">
      <c r="B76" s="78"/>
      <c r="C76" s="78"/>
      <c r="D76" s="78"/>
      <c r="E76" s="115" t="s">
        <v>166</v>
      </c>
      <c r="F76" s="116"/>
      <c r="G76" s="116"/>
      <c r="H76" s="116"/>
      <c r="I76" s="116"/>
      <c r="J76" s="116"/>
      <c r="K76" s="116"/>
      <c r="L76" s="116"/>
      <c r="M76" s="116"/>
      <c r="N76" s="116"/>
      <c r="O76" s="116"/>
      <c r="P76" s="116"/>
      <c r="Q76" s="116"/>
      <c r="R76" s="116"/>
      <c r="S76" s="78"/>
      <c r="T76" s="115" t="s">
        <v>106</v>
      </c>
      <c r="U76" s="116"/>
      <c r="V76" s="116"/>
      <c r="W76" s="116"/>
      <c r="X76" s="116"/>
      <c r="Y76" s="116"/>
      <c r="Z76" s="116"/>
      <c r="AA76" s="116"/>
      <c r="AB76" s="116"/>
      <c r="AC76" s="116"/>
      <c r="AD76" s="116"/>
      <c r="AE76" s="116"/>
      <c r="AF76" s="116"/>
      <c r="AG76" s="78"/>
      <c r="AH76" s="115"/>
      <c r="AI76" s="115"/>
      <c r="AJ76" s="116"/>
      <c r="AK76" s="116"/>
      <c r="AL76" s="116"/>
      <c r="AM76" s="116"/>
      <c r="AN76" s="116"/>
      <c r="AO76" s="116"/>
      <c r="AP76" s="116"/>
      <c r="AQ76" s="116"/>
      <c r="AR76" s="116"/>
      <c r="AS76" s="116"/>
      <c r="AT76" s="116"/>
      <c r="AU76" s="116"/>
      <c r="AV76" s="116"/>
      <c r="AW76" s="116"/>
      <c r="AX76" s="116"/>
    </row>
    <row r="77" spans="2:50" ht="12.75" hidden="1" customHeight="1">
      <c r="B77" s="78"/>
      <c r="C77" s="78"/>
      <c r="D77" s="78"/>
      <c r="E77" s="115" t="s">
        <v>169</v>
      </c>
      <c r="F77" s="116"/>
      <c r="G77" s="116"/>
      <c r="H77" s="116"/>
      <c r="I77" s="116"/>
      <c r="J77" s="116"/>
      <c r="K77" s="116"/>
      <c r="L77" s="116"/>
      <c r="M77" s="116"/>
      <c r="N77" s="116"/>
      <c r="O77" s="116"/>
      <c r="P77" s="116"/>
      <c r="Q77" s="116"/>
      <c r="R77" s="116"/>
      <c r="S77" s="78"/>
      <c r="T77" s="115" t="s">
        <v>108</v>
      </c>
      <c r="U77" s="116"/>
      <c r="V77" s="116"/>
      <c r="W77" s="116"/>
      <c r="X77" s="116"/>
      <c r="Y77" s="116"/>
      <c r="Z77" s="116"/>
      <c r="AA77" s="116"/>
      <c r="AB77" s="116"/>
      <c r="AC77" s="116"/>
      <c r="AD77" s="116"/>
      <c r="AE77" s="116"/>
      <c r="AF77" s="116"/>
      <c r="AG77" s="78"/>
      <c r="AH77" s="115"/>
      <c r="AI77" s="115"/>
      <c r="AJ77" s="116"/>
      <c r="AK77" s="116"/>
      <c r="AL77" s="116"/>
      <c r="AM77" s="116"/>
      <c r="AN77" s="116"/>
      <c r="AO77" s="116"/>
      <c r="AP77" s="116"/>
      <c r="AQ77" s="116"/>
      <c r="AR77" s="116"/>
      <c r="AS77" s="116"/>
      <c r="AT77" s="116"/>
      <c r="AU77" s="116"/>
      <c r="AV77" s="116"/>
      <c r="AW77" s="116"/>
      <c r="AX77" s="116"/>
    </row>
    <row r="78" spans="2:50" ht="12.75" hidden="1" customHeight="1">
      <c r="B78" s="78"/>
      <c r="C78" s="78"/>
      <c r="D78" s="78"/>
      <c r="E78" s="73"/>
      <c r="F78" s="78"/>
      <c r="G78" s="78"/>
      <c r="H78" s="78"/>
      <c r="I78" s="78"/>
      <c r="J78" s="78"/>
      <c r="K78" s="78"/>
      <c r="L78" s="78"/>
      <c r="M78" s="78"/>
      <c r="N78" s="78"/>
      <c r="O78" s="78"/>
      <c r="P78" s="78"/>
      <c r="Q78" s="78"/>
      <c r="R78" s="78"/>
      <c r="S78" s="78"/>
      <c r="T78" s="117"/>
      <c r="U78" s="118"/>
      <c r="V78" s="118"/>
      <c r="W78" s="118"/>
      <c r="X78" s="118"/>
      <c r="Y78" s="118"/>
      <c r="Z78" s="118"/>
      <c r="AA78" s="118"/>
      <c r="AB78" s="118"/>
      <c r="AC78" s="118"/>
      <c r="AD78" s="118"/>
      <c r="AE78" s="118"/>
      <c r="AF78" s="118"/>
      <c r="AG78" s="78"/>
      <c r="AH78" s="115"/>
      <c r="AI78" s="115"/>
      <c r="AJ78" s="116"/>
      <c r="AK78" s="116"/>
      <c r="AL78" s="116"/>
      <c r="AM78" s="116"/>
      <c r="AN78" s="116"/>
      <c r="AO78" s="116"/>
      <c r="AP78" s="116"/>
      <c r="AQ78" s="116"/>
      <c r="AR78" s="116"/>
      <c r="AS78" s="116"/>
      <c r="AT78" s="116"/>
      <c r="AU78" s="116"/>
      <c r="AV78" s="116"/>
      <c r="AW78" s="116"/>
      <c r="AX78" s="116"/>
    </row>
    <row r="79" spans="2:50" ht="12.75" hidden="1" customHeight="1">
      <c r="B79" s="78"/>
      <c r="C79" s="78"/>
      <c r="D79" s="78"/>
      <c r="E79" s="73"/>
      <c r="F79" s="78"/>
      <c r="G79" s="78"/>
      <c r="H79" s="78"/>
      <c r="I79" s="78"/>
      <c r="J79" s="78"/>
      <c r="K79" s="78"/>
      <c r="L79" s="78"/>
      <c r="M79" s="78"/>
      <c r="N79" s="78"/>
      <c r="O79" s="78"/>
      <c r="P79" s="78"/>
      <c r="Q79" s="78"/>
      <c r="R79" s="78"/>
      <c r="S79" s="78"/>
      <c r="T79" s="73"/>
      <c r="U79" s="78"/>
      <c r="V79" s="78"/>
      <c r="W79" s="78"/>
      <c r="X79" s="78"/>
      <c r="Y79" s="78"/>
      <c r="Z79" s="78"/>
      <c r="AA79" s="78"/>
      <c r="AB79" s="78"/>
      <c r="AC79" s="78"/>
      <c r="AD79" s="78"/>
      <c r="AE79" s="78"/>
      <c r="AF79" s="78"/>
      <c r="AG79" s="78"/>
      <c r="AH79" s="115"/>
      <c r="AI79" s="115"/>
      <c r="AJ79" s="116"/>
      <c r="AK79" s="116"/>
      <c r="AL79" s="116"/>
      <c r="AM79" s="116"/>
      <c r="AN79" s="116"/>
      <c r="AO79" s="116"/>
      <c r="AP79" s="116"/>
      <c r="AQ79" s="116"/>
      <c r="AR79" s="116"/>
      <c r="AS79" s="116"/>
      <c r="AT79" s="116"/>
      <c r="AU79" s="116"/>
      <c r="AV79" s="116"/>
      <c r="AW79" s="116"/>
      <c r="AX79" s="116"/>
    </row>
    <row r="80" spans="2:50" ht="12.75" hidden="1" customHeight="1">
      <c r="B80" s="78"/>
      <c r="C80" s="78"/>
      <c r="D80" s="78"/>
      <c r="E80" s="74" t="s">
        <v>235</v>
      </c>
      <c r="F80" s="78"/>
      <c r="G80" s="78"/>
      <c r="H80" s="78"/>
      <c r="I80" s="78"/>
      <c r="J80" s="78"/>
      <c r="K80" s="78"/>
      <c r="L80" s="78"/>
      <c r="M80" s="78"/>
      <c r="N80" s="78"/>
      <c r="O80" s="78"/>
      <c r="P80" s="78"/>
      <c r="Q80" s="78"/>
      <c r="R80" s="78"/>
      <c r="S80" s="78"/>
      <c r="T80" s="74" t="s">
        <v>236</v>
      </c>
      <c r="U80" s="78"/>
      <c r="V80" s="78"/>
      <c r="W80" s="78"/>
      <c r="X80" s="78"/>
      <c r="Y80" s="78"/>
      <c r="Z80" s="78"/>
      <c r="AA80" s="78"/>
      <c r="AB80" s="78"/>
      <c r="AC80" s="78"/>
      <c r="AD80" s="78"/>
      <c r="AE80" s="78"/>
      <c r="AF80" s="78"/>
      <c r="AG80" s="78"/>
      <c r="AH80" s="115"/>
      <c r="AI80" s="115"/>
      <c r="AJ80" s="116"/>
      <c r="AK80" s="116"/>
      <c r="AL80" s="116"/>
      <c r="AM80" s="116"/>
      <c r="AN80" s="116"/>
      <c r="AO80" s="78"/>
      <c r="AP80" s="78"/>
      <c r="AQ80" s="78"/>
      <c r="AR80" s="78"/>
      <c r="AS80" s="78"/>
      <c r="AT80" s="78"/>
      <c r="AU80" s="78"/>
      <c r="AV80" s="78"/>
      <c r="AW80" s="78"/>
      <c r="AX80" s="78"/>
    </row>
    <row r="81" spans="2:50" ht="12.75" hidden="1" customHeight="1">
      <c r="B81" s="78"/>
      <c r="C81" s="78"/>
      <c r="D81" s="78"/>
      <c r="E81" s="115" t="s">
        <v>237</v>
      </c>
      <c r="F81" s="116"/>
      <c r="G81" s="116"/>
      <c r="H81" s="116"/>
      <c r="I81" s="116"/>
      <c r="J81" s="116"/>
      <c r="K81" s="116"/>
      <c r="L81" s="116"/>
      <c r="M81" s="116"/>
      <c r="N81" s="116"/>
      <c r="O81" s="116"/>
      <c r="P81" s="116"/>
      <c r="Q81" s="116"/>
      <c r="R81" s="116"/>
      <c r="S81" s="78"/>
      <c r="T81" s="115" t="s">
        <v>238</v>
      </c>
      <c r="U81" s="116"/>
      <c r="V81" s="116"/>
      <c r="W81" s="116"/>
      <c r="X81" s="116"/>
      <c r="Y81" s="116"/>
      <c r="Z81" s="116"/>
      <c r="AA81" s="116"/>
      <c r="AB81" s="116"/>
      <c r="AC81" s="116"/>
      <c r="AD81" s="116"/>
      <c r="AE81" s="116"/>
      <c r="AF81" s="116"/>
      <c r="AG81" s="78"/>
      <c r="AH81" s="73"/>
      <c r="AI81" s="73"/>
      <c r="AJ81" s="78"/>
      <c r="AK81" s="78"/>
      <c r="AL81" s="78"/>
      <c r="AM81" s="78"/>
      <c r="AN81" s="78"/>
      <c r="AO81" s="78"/>
      <c r="AP81" s="78"/>
      <c r="AQ81" s="78"/>
      <c r="AR81" s="78"/>
      <c r="AS81" s="78"/>
      <c r="AT81" s="78"/>
      <c r="AU81" s="78"/>
      <c r="AV81" s="78"/>
      <c r="AW81" s="78"/>
      <c r="AX81" s="78"/>
    </row>
    <row r="82" spans="2:50" ht="12.75" hidden="1" customHeight="1">
      <c r="B82" s="78"/>
      <c r="C82" s="78"/>
      <c r="D82" s="78"/>
      <c r="E82" s="115" t="s">
        <v>239</v>
      </c>
      <c r="F82" s="116"/>
      <c r="G82" s="116"/>
      <c r="H82" s="116"/>
      <c r="I82" s="116"/>
      <c r="J82" s="116"/>
      <c r="K82" s="116"/>
      <c r="L82" s="116"/>
      <c r="M82" s="116"/>
      <c r="N82" s="116"/>
      <c r="O82" s="116"/>
      <c r="P82" s="116"/>
      <c r="Q82" s="116"/>
      <c r="R82" s="116"/>
      <c r="S82" s="78"/>
      <c r="T82" s="115" t="s">
        <v>111</v>
      </c>
      <c r="U82" s="116"/>
      <c r="V82" s="116"/>
      <c r="W82" s="116"/>
      <c r="X82" s="116"/>
      <c r="Y82" s="116"/>
      <c r="Z82" s="116"/>
      <c r="AA82" s="116"/>
      <c r="AB82" s="116"/>
      <c r="AC82" s="116"/>
      <c r="AD82" s="116"/>
      <c r="AE82" s="116"/>
      <c r="AF82" s="116"/>
      <c r="AG82" s="78"/>
      <c r="AH82" s="74" t="s">
        <v>240</v>
      </c>
      <c r="AI82" s="73"/>
      <c r="AJ82" s="78"/>
      <c r="AK82" s="78"/>
      <c r="AL82" s="78"/>
      <c r="AM82" s="78"/>
      <c r="AN82" s="78"/>
      <c r="AO82" s="78"/>
      <c r="AP82" s="78"/>
      <c r="AQ82" s="78"/>
      <c r="AR82" s="78"/>
      <c r="AS82" s="78"/>
      <c r="AT82" s="78"/>
      <c r="AU82" s="78"/>
      <c r="AV82" s="78"/>
      <c r="AW82" s="78"/>
      <c r="AX82" s="78"/>
    </row>
    <row r="83" spans="2:50" ht="12.75" hidden="1" customHeight="1">
      <c r="B83" s="78"/>
      <c r="C83" s="78"/>
      <c r="D83" s="78"/>
      <c r="E83" s="115" t="s">
        <v>241</v>
      </c>
      <c r="F83" s="116"/>
      <c r="G83" s="116"/>
      <c r="H83" s="116"/>
      <c r="I83" s="116"/>
      <c r="J83" s="116"/>
      <c r="K83" s="116"/>
      <c r="L83" s="116"/>
      <c r="M83" s="116"/>
      <c r="N83" s="116"/>
      <c r="O83" s="116"/>
      <c r="P83" s="116"/>
      <c r="Q83" s="116"/>
      <c r="R83" s="116"/>
      <c r="S83" s="78"/>
      <c r="T83" s="115" t="s">
        <v>113</v>
      </c>
      <c r="U83" s="116"/>
      <c r="V83" s="116"/>
      <c r="W83" s="116"/>
      <c r="X83" s="116"/>
      <c r="Y83" s="116"/>
      <c r="Z83" s="116"/>
      <c r="AA83" s="116"/>
      <c r="AB83" s="116"/>
      <c r="AC83" s="116"/>
      <c r="AD83" s="116"/>
      <c r="AE83" s="116"/>
      <c r="AF83" s="116"/>
      <c r="AG83" s="78"/>
      <c r="AH83" s="115" t="s">
        <v>242</v>
      </c>
      <c r="AI83" s="115"/>
      <c r="AJ83" s="116"/>
      <c r="AK83" s="116"/>
      <c r="AL83" s="116"/>
      <c r="AM83" s="116"/>
      <c r="AN83" s="116"/>
      <c r="AO83" s="116"/>
      <c r="AP83" s="116"/>
      <c r="AQ83" s="116"/>
      <c r="AR83" s="116"/>
      <c r="AS83" s="116"/>
      <c r="AT83" s="116"/>
      <c r="AU83" s="116"/>
      <c r="AV83" s="116"/>
      <c r="AW83" s="116"/>
      <c r="AX83" s="116"/>
    </row>
    <row r="84" spans="2:50" ht="12.75" hidden="1" customHeight="1">
      <c r="B84" s="78"/>
      <c r="C84" s="78"/>
      <c r="D84" s="78"/>
      <c r="E84" s="115" t="s">
        <v>243</v>
      </c>
      <c r="F84" s="116"/>
      <c r="G84" s="116"/>
      <c r="H84" s="116"/>
      <c r="I84" s="116"/>
      <c r="J84" s="116"/>
      <c r="K84" s="116"/>
      <c r="L84" s="116"/>
      <c r="M84" s="116"/>
      <c r="N84" s="116"/>
      <c r="O84" s="116"/>
      <c r="P84" s="116"/>
      <c r="Q84" s="116"/>
      <c r="R84" s="116"/>
      <c r="S84" s="78"/>
      <c r="T84" s="115" t="s">
        <v>115</v>
      </c>
      <c r="U84" s="116"/>
      <c r="V84" s="116"/>
      <c r="W84" s="116"/>
      <c r="X84" s="116"/>
      <c r="Y84" s="116"/>
      <c r="Z84" s="116"/>
      <c r="AA84" s="116"/>
      <c r="AB84" s="116"/>
      <c r="AC84" s="116"/>
      <c r="AD84" s="116"/>
      <c r="AE84" s="116"/>
      <c r="AF84" s="116"/>
      <c r="AG84" s="78"/>
      <c r="AH84" s="115" t="s">
        <v>244</v>
      </c>
      <c r="AI84" s="115"/>
      <c r="AJ84" s="116"/>
      <c r="AK84" s="116"/>
      <c r="AL84" s="116"/>
      <c r="AM84" s="116"/>
      <c r="AN84" s="116"/>
      <c r="AO84" s="116"/>
      <c r="AP84" s="116"/>
      <c r="AQ84" s="116"/>
      <c r="AR84" s="116"/>
      <c r="AS84" s="116"/>
      <c r="AT84" s="116"/>
      <c r="AU84" s="116"/>
      <c r="AV84" s="116"/>
      <c r="AW84" s="116"/>
      <c r="AX84" s="116"/>
    </row>
    <row r="85" spans="2:50" ht="12.75" hidden="1" customHeight="1">
      <c r="B85" s="78"/>
      <c r="C85" s="78"/>
      <c r="D85" s="78"/>
      <c r="E85" s="115" t="s">
        <v>245</v>
      </c>
      <c r="F85" s="116"/>
      <c r="G85" s="116"/>
      <c r="H85" s="116"/>
      <c r="I85" s="116"/>
      <c r="J85" s="116"/>
      <c r="K85" s="116"/>
      <c r="L85" s="116"/>
      <c r="M85" s="116"/>
      <c r="N85" s="116"/>
      <c r="O85" s="116"/>
      <c r="P85" s="116"/>
      <c r="Q85" s="116"/>
      <c r="R85" s="116"/>
      <c r="S85" s="78"/>
      <c r="T85" s="115" t="s">
        <v>117</v>
      </c>
      <c r="U85" s="116"/>
      <c r="V85" s="116"/>
      <c r="W85" s="116"/>
      <c r="X85" s="116"/>
      <c r="Y85" s="116"/>
      <c r="Z85" s="116"/>
      <c r="AA85" s="116"/>
      <c r="AB85" s="116"/>
      <c r="AC85" s="116"/>
      <c r="AD85" s="116"/>
      <c r="AE85" s="116"/>
      <c r="AF85" s="116"/>
      <c r="AG85" s="78"/>
      <c r="AH85" s="115" t="s">
        <v>246</v>
      </c>
      <c r="AI85" s="115"/>
      <c r="AJ85" s="116"/>
      <c r="AK85" s="116"/>
      <c r="AL85" s="116"/>
      <c r="AM85" s="116"/>
      <c r="AN85" s="116"/>
      <c r="AO85" s="116"/>
      <c r="AP85" s="116"/>
      <c r="AQ85" s="116"/>
      <c r="AR85" s="116"/>
      <c r="AS85" s="116"/>
      <c r="AT85" s="116"/>
      <c r="AU85" s="116"/>
      <c r="AV85" s="116"/>
      <c r="AW85" s="116"/>
      <c r="AX85" s="116"/>
    </row>
    <row r="86" spans="2:50" ht="12.75" hidden="1" customHeight="1">
      <c r="B86" s="78"/>
      <c r="C86" s="78"/>
      <c r="D86" s="78"/>
      <c r="E86" s="73"/>
      <c r="F86" s="78"/>
      <c r="G86" s="78"/>
      <c r="H86" s="78"/>
      <c r="I86" s="78"/>
      <c r="J86" s="78"/>
      <c r="K86" s="78"/>
      <c r="L86" s="78"/>
      <c r="M86" s="78"/>
      <c r="N86" s="78"/>
      <c r="O86" s="78"/>
      <c r="P86" s="78"/>
      <c r="Q86" s="78"/>
      <c r="R86" s="78"/>
      <c r="S86" s="78"/>
      <c r="T86" s="115" t="s">
        <v>119</v>
      </c>
      <c r="U86" s="116"/>
      <c r="V86" s="116"/>
      <c r="W86" s="116"/>
      <c r="X86" s="116"/>
      <c r="Y86" s="116"/>
      <c r="Z86" s="116"/>
      <c r="AA86" s="116"/>
      <c r="AB86" s="116"/>
      <c r="AC86" s="116"/>
      <c r="AD86" s="116"/>
      <c r="AE86" s="116"/>
      <c r="AF86" s="116"/>
      <c r="AG86" s="78"/>
      <c r="AH86" s="115" t="s">
        <v>247</v>
      </c>
      <c r="AI86" s="115"/>
      <c r="AJ86" s="116"/>
      <c r="AK86" s="116"/>
      <c r="AL86" s="116"/>
      <c r="AM86" s="116"/>
      <c r="AN86" s="116"/>
      <c r="AO86" s="116"/>
      <c r="AP86" s="116"/>
      <c r="AQ86" s="116"/>
      <c r="AR86" s="116"/>
      <c r="AS86" s="116"/>
      <c r="AT86" s="116"/>
      <c r="AU86" s="116"/>
      <c r="AV86" s="116"/>
      <c r="AW86" s="116"/>
      <c r="AX86" s="116"/>
    </row>
    <row r="87" spans="2:50" ht="12.75" hidden="1" customHeight="1">
      <c r="B87" s="78"/>
      <c r="C87" s="78"/>
      <c r="D87" s="78"/>
      <c r="E87" s="73"/>
      <c r="F87" s="78"/>
      <c r="G87" s="78"/>
      <c r="H87" s="78"/>
      <c r="I87" s="78"/>
      <c r="J87" s="78"/>
      <c r="K87" s="78"/>
      <c r="L87" s="78"/>
      <c r="M87" s="78"/>
      <c r="N87" s="78"/>
      <c r="O87" s="78"/>
      <c r="P87" s="78"/>
      <c r="Q87" s="78"/>
      <c r="R87" s="78"/>
      <c r="S87" s="78"/>
      <c r="T87" s="115" t="s">
        <v>121</v>
      </c>
      <c r="U87" s="116"/>
      <c r="V87" s="116"/>
      <c r="W87" s="116"/>
      <c r="X87" s="116"/>
      <c r="Y87" s="116"/>
      <c r="Z87" s="116"/>
      <c r="AA87" s="116"/>
      <c r="AB87" s="116"/>
      <c r="AC87" s="116"/>
      <c r="AD87" s="116"/>
      <c r="AE87" s="116"/>
      <c r="AF87" s="116"/>
      <c r="AG87" s="78"/>
      <c r="AH87" s="115" t="s">
        <v>248</v>
      </c>
      <c r="AI87" s="115"/>
      <c r="AJ87" s="116"/>
      <c r="AK87" s="116"/>
      <c r="AL87" s="116"/>
      <c r="AM87" s="116"/>
      <c r="AN87" s="116"/>
      <c r="AO87" s="116"/>
      <c r="AP87" s="116"/>
      <c r="AQ87" s="116"/>
      <c r="AR87" s="116"/>
      <c r="AS87" s="116"/>
      <c r="AT87" s="116"/>
      <c r="AU87" s="116"/>
      <c r="AV87" s="116"/>
      <c r="AW87" s="116"/>
      <c r="AX87" s="116"/>
    </row>
    <row r="88" spans="2:50" ht="12.75" hidden="1" customHeight="1">
      <c r="B88" s="78"/>
      <c r="C88" s="78"/>
      <c r="D88" s="78"/>
      <c r="E88" s="74" t="s">
        <v>249</v>
      </c>
      <c r="F88" s="78"/>
      <c r="G88" s="78"/>
      <c r="H88" s="78"/>
      <c r="I88" s="78"/>
      <c r="J88" s="78"/>
      <c r="K88" s="78"/>
      <c r="L88" s="78"/>
      <c r="M88" s="78"/>
      <c r="N88" s="78"/>
      <c r="O88" s="78"/>
      <c r="P88" s="78"/>
      <c r="Q88" s="78"/>
      <c r="R88" s="119"/>
      <c r="S88" s="78"/>
      <c r="T88" s="73"/>
      <c r="U88" s="78"/>
      <c r="V88" s="78"/>
      <c r="W88" s="78"/>
      <c r="X88" s="78"/>
      <c r="Y88" s="78"/>
      <c r="Z88" s="78"/>
      <c r="AA88" s="78"/>
      <c r="AB88" s="78"/>
      <c r="AC88" s="78"/>
      <c r="AD88" s="78"/>
      <c r="AE88" s="78"/>
      <c r="AF88" s="78"/>
      <c r="AG88" s="78"/>
      <c r="AH88" s="115" t="s">
        <v>250</v>
      </c>
      <c r="AI88" s="115"/>
      <c r="AJ88" s="116"/>
      <c r="AK88" s="116"/>
      <c r="AL88" s="116"/>
      <c r="AM88" s="116"/>
      <c r="AN88" s="116"/>
      <c r="AO88" s="116"/>
      <c r="AP88" s="116"/>
      <c r="AQ88" s="116"/>
      <c r="AR88" s="116"/>
      <c r="AS88" s="116"/>
      <c r="AT88" s="116"/>
      <c r="AU88" s="116"/>
      <c r="AV88" s="116"/>
      <c r="AW88" s="116"/>
      <c r="AX88" s="116"/>
    </row>
    <row r="89" spans="2:50" ht="12.75" hidden="1" customHeight="1">
      <c r="B89" s="78"/>
      <c r="C89" s="78"/>
      <c r="D89" s="78"/>
      <c r="E89" s="115" t="s">
        <v>199</v>
      </c>
      <c r="F89" s="116"/>
      <c r="G89" s="116"/>
      <c r="H89" s="116"/>
      <c r="I89" s="116"/>
      <c r="J89" s="116"/>
      <c r="K89" s="116"/>
      <c r="L89" s="116"/>
      <c r="M89" s="116"/>
      <c r="N89" s="116"/>
      <c r="O89" s="116"/>
      <c r="P89" s="116"/>
      <c r="Q89" s="116"/>
      <c r="R89" s="116"/>
      <c r="S89" s="78"/>
      <c r="T89" s="73"/>
      <c r="U89" s="78"/>
      <c r="V89" s="78"/>
      <c r="W89" s="78"/>
      <c r="X89" s="78"/>
      <c r="Y89" s="78"/>
      <c r="Z89" s="78"/>
      <c r="AA89" s="78"/>
      <c r="AB89" s="78"/>
      <c r="AC89" s="78"/>
      <c r="AD89" s="78"/>
      <c r="AE89" s="78"/>
      <c r="AF89" s="78"/>
      <c r="AG89" s="78"/>
      <c r="AH89" s="73"/>
      <c r="AI89" s="73"/>
      <c r="AJ89" s="78"/>
      <c r="AK89" s="78"/>
      <c r="AL89" s="78"/>
      <c r="AM89" s="78"/>
      <c r="AN89" s="78"/>
      <c r="AO89" s="78"/>
      <c r="AP89" s="78"/>
      <c r="AQ89" s="78"/>
      <c r="AR89" s="78"/>
      <c r="AS89" s="78"/>
      <c r="AT89" s="78"/>
      <c r="AU89" s="78"/>
      <c r="AV89" s="78"/>
      <c r="AW89" s="78"/>
      <c r="AX89" s="78"/>
    </row>
    <row r="90" spans="2:50" ht="12.75" hidden="1" customHeight="1">
      <c r="B90" s="78"/>
      <c r="C90" s="78"/>
      <c r="D90" s="78"/>
      <c r="E90" s="115" t="s">
        <v>4</v>
      </c>
      <c r="F90" s="116"/>
      <c r="G90" s="116"/>
      <c r="H90" s="116"/>
      <c r="I90" s="116"/>
      <c r="J90" s="116"/>
      <c r="K90" s="116"/>
      <c r="L90" s="116"/>
      <c r="M90" s="116"/>
      <c r="N90" s="116"/>
      <c r="O90" s="116"/>
      <c r="P90" s="116"/>
      <c r="Q90" s="116"/>
      <c r="R90" s="116"/>
      <c r="S90" s="78"/>
      <c r="T90" s="74" t="s">
        <v>251</v>
      </c>
      <c r="U90" s="78"/>
      <c r="V90" s="78"/>
      <c r="W90" s="78"/>
      <c r="X90" s="78"/>
      <c r="Y90" s="78"/>
      <c r="Z90" s="78"/>
      <c r="AA90" s="78"/>
      <c r="AB90" s="78"/>
      <c r="AC90" s="78"/>
      <c r="AD90" s="78"/>
      <c r="AE90" s="78"/>
      <c r="AF90" s="78"/>
      <c r="AG90" s="78"/>
      <c r="AH90" s="73"/>
      <c r="AI90" s="73"/>
      <c r="AJ90" s="78"/>
      <c r="AK90" s="78"/>
      <c r="AL90" s="78"/>
      <c r="AM90" s="78"/>
      <c r="AN90" s="78"/>
      <c r="AO90" s="78"/>
      <c r="AP90" s="78"/>
      <c r="AQ90" s="78"/>
      <c r="AR90" s="78"/>
      <c r="AS90" s="78"/>
      <c r="AT90" s="78"/>
      <c r="AU90" s="78"/>
      <c r="AV90" s="78"/>
      <c r="AW90" s="78"/>
      <c r="AX90" s="78"/>
    </row>
    <row r="91" spans="2:50" ht="12.75" hidden="1" customHeight="1">
      <c r="B91" s="78"/>
      <c r="C91" s="78"/>
      <c r="D91" s="78"/>
      <c r="E91" s="115" t="s">
        <v>6</v>
      </c>
      <c r="F91" s="116"/>
      <c r="G91" s="116"/>
      <c r="H91" s="116"/>
      <c r="I91" s="116"/>
      <c r="J91" s="116"/>
      <c r="K91" s="116"/>
      <c r="L91" s="116"/>
      <c r="M91" s="116"/>
      <c r="N91" s="116"/>
      <c r="O91" s="116"/>
      <c r="P91" s="116"/>
      <c r="Q91" s="116"/>
      <c r="R91" s="116"/>
      <c r="S91" s="78"/>
      <c r="T91" s="115" t="s">
        <v>252</v>
      </c>
      <c r="U91" s="116"/>
      <c r="V91" s="116"/>
      <c r="W91" s="116"/>
      <c r="X91" s="116"/>
      <c r="Y91" s="116"/>
      <c r="Z91" s="116"/>
      <c r="AA91" s="116"/>
      <c r="AB91" s="116"/>
      <c r="AC91" s="116"/>
      <c r="AD91" s="116"/>
      <c r="AE91" s="116"/>
      <c r="AF91" s="116"/>
      <c r="AG91" s="78"/>
      <c r="AH91" s="74" t="s">
        <v>253</v>
      </c>
      <c r="AI91" s="73"/>
      <c r="AJ91" s="78"/>
      <c r="AK91" s="78"/>
      <c r="AL91" s="78"/>
      <c r="AM91" s="78"/>
      <c r="AN91" s="78"/>
      <c r="AO91" s="78"/>
      <c r="AP91" s="78"/>
      <c r="AQ91" s="78"/>
      <c r="AR91" s="78"/>
      <c r="AS91" s="78"/>
      <c r="AT91" s="78"/>
      <c r="AU91" s="78"/>
      <c r="AV91" s="78"/>
      <c r="AW91" s="78"/>
      <c r="AX91" s="78"/>
    </row>
    <row r="92" spans="2:50" ht="12.75" hidden="1" customHeight="1">
      <c r="B92" s="78"/>
      <c r="C92" s="78"/>
      <c r="D92" s="78"/>
      <c r="E92" s="115" t="s">
        <v>8</v>
      </c>
      <c r="F92" s="116"/>
      <c r="G92" s="116"/>
      <c r="H92" s="116"/>
      <c r="I92" s="116"/>
      <c r="J92" s="116"/>
      <c r="K92" s="116"/>
      <c r="L92" s="116"/>
      <c r="M92" s="116"/>
      <c r="N92" s="116"/>
      <c r="O92" s="116"/>
      <c r="P92" s="116"/>
      <c r="Q92" s="116"/>
      <c r="R92" s="116"/>
      <c r="S92" s="78"/>
      <c r="T92" s="115" t="s">
        <v>110</v>
      </c>
      <c r="U92" s="116"/>
      <c r="V92" s="116"/>
      <c r="W92" s="116"/>
      <c r="X92" s="116"/>
      <c r="Y92" s="116"/>
      <c r="Z92" s="116"/>
      <c r="AA92" s="116"/>
      <c r="AB92" s="116"/>
      <c r="AC92" s="116"/>
      <c r="AD92" s="116"/>
      <c r="AE92" s="116"/>
      <c r="AF92" s="116"/>
      <c r="AG92" s="78"/>
      <c r="AH92" s="115" t="s">
        <v>254</v>
      </c>
      <c r="AI92" s="115"/>
      <c r="AJ92" s="116"/>
      <c r="AK92" s="116"/>
      <c r="AL92" s="116"/>
      <c r="AM92" s="116"/>
      <c r="AN92" s="116"/>
      <c r="AO92" s="116"/>
      <c r="AP92" s="116"/>
      <c r="AQ92" s="116"/>
      <c r="AR92" s="116"/>
      <c r="AS92" s="116"/>
      <c r="AT92" s="116"/>
      <c r="AU92" s="116"/>
      <c r="AV92" s="116"/>
      <c r="AW92" s="116"/>
      <c r="AX92" s="116"/>
    </row>
    <row r="93" spans="2:50" ht="12.75" hidden="1" customHeight="1">
      <c r="B93" s="78"/>
      <c r="C93" s="78"/>
      <c r="D93" s="78"/>
      <c r="E93" s="115" t="s">
        <v>10</v>
      </c>
      <c r="F93" s="116"/>
      <c r="G93" s="116"/>
      <c r="H93" s="116"/>
      <c r="I93" s="116"/>
      <c r="J93" s="116"/>
      <c r="K93" s="116"/>
      <c r="L93" s="116"/>
      <c r="M93" s="116"/>
      <c r="N93" s="116"/>
      <c r="O93" s="116"/>
      <c r="P93" s="116"/>
      <c r="Q93" s="116"/>
      <c r="R93" s="116"/>
      <c r="S93" s="78"/>
      <c r="T93" s="115" t="s">
        <v>112</v>
      </c>
      <c r="U93" s="116"/>
      <c r="V93" s="116"/>
      <c r="W93" s="116"/>
      <c r="X93" s="116"/>
      <c r="Y93" s="116"/>
      <c r="Z93" s="116"/>
      <c r="AA93" s="116"/>
      <c r="AB93" s="116"/>
      <c r="AC93" s="116"/>
      <c r="AD93" s="116"/>
      <c r="AE93" s="116"/>
      <c r="AF93" s="116"/>
      <c r="AG93" s="78"/>
      <c r="AH93" s="115" t="s">
        <v>255</v>
      </c>
      <c r="AI93" s="115"/>
      <c r="AJ93" s="116"/>
      <c r="AK93" s="116"/>
      <c r="AL93" s="116"/>
      <c r="AM93" s="116"/>
      <c r="AN93" s="116"/>
      <c r="AO93" s="116"/>
      <c r="AP93" s="116"/>
      <c r="AQ93" s="116"/>
      <c r="AR93" s="116"/>
      <c r="AS93" s="116"/>
      <c r="AT93" s="116"/>
      <c r="AU93" s="116"/>
      <c r="AV93" s="116"/>
      <c r="AW93" s="116"/>
      <c r="AX93" s="116"/>
    </row>
    <row r="94" spans="2:50" ht="12.75" hidden="1" customHeight="1">
      <c r="B94" s="78"/>
      <c r="C94" s="78"/>
      <c r="D94" s="78"/>
      <c r="E94" s="115" t="s">
        <v>12</v>
      </c>
      <c r="F94" s="116"/>
      <c r="G94" s="116"/>
      <c r="H94" s="116"/>
      <c r="I94" s="116"/>
      <c r="J94" s="116"/>
      <c r="K94" s="116"/>
      <c r="L94" s="116"/>
      <c r="M94" s="116"/>
      <c r="N94" s="116"/>
      <c r="O94" s="116"/>
      <c r="P94" s="116"/>
      <c r="Q94" s="116"/>
      <c r="R94" s="78"/>
      <c r="S94" s="78"/>
      <c r="T94" s="115" t="s">
        <v>114</v>
      </c>
      <c r="U94" s="116"/>
      <c r="V94" s="116"/>
      <c r="W94" s="116"/>
      <c r="X94" s="116"/>
      <c r="Y94" s="116"/>
      <c r="Z94" s="116"/>
      <c r="AA94" s="116"/>
      <c r="AB94" s="116"/>
      <c r="AC94" s="116"/>
      <c r="AD94" s="116"/>
      <c r="AE94" s="116"/>
      <c r="AF94" s="116"/>
      <c r="AG94" s="78"/>
      <c r="AH94" s="115" t="s">
        <v>256</v>
      </c>
      <c r="AI94" s="115"/>
      <c r="AJ94" s="116"/>
      <c r="AK94" s="116"/>
      <c r="AL94" s="116"/>
      <c r="AM94" s="116"/>
      <c r="AN94" s="116"/>
      <c r="AO94" s="116"/>
      <c r="AP94" s="116"/>
      <c r="AQ94" s="116"/>
      <c r="AR94" s="116"/>
      <c r="AS94" s="116"/>
      <c r="AT94" s="116"/>
      <c r="AU94" s="116"/>
      <c r="AV94" s="116"/>
      <c r="AW94" s="116"/>
      <c r="AX94" s="116"/>
    </row>
    <row r="95" spans="2:50" ht="12.75" hidden="1" customHeight="1">
      <c r="B95" s="78"/>
      <c r="C95" s="78"/>
      <c r="D95" s="78"/>
      <c r="E95" s="115" t="s">
        <v>14</v>
      </c>
      <c r="F95" s="116"/>
      <c r="G95" s="116"/>
      <c r="H95" s="116"/>
      <c r="I95" s="116"/>
      <c r="J95" s="116"/>
      <c r="K95" s="116"/>
      <c r="L95" s="116"/>
      <c r="M95" s="116"/>
      <c r="N95" s="116"/>
      <c r="O95" s="116"/>
      <c r="P95" s="116"/>
      <c r="Q95" s="116"/>
      <c r="R95" s="116"/>
      <c r="S95" s="78"/>
      <c r="T95" s="115" t="s">
        <v>116</v>
      </c>
      <c r="U95" s="116"/>
      <c r="V95" s="116"/>
      <c r="W95" s="116"/>
      <c r="X95" s="116"/>
      <c r="Y95" s="116"/>
      <c r="Z95" s="116"/>
      <c r="AA95" s="116"/>
      <c r="AB95" s="116"/>
      <c r="AC95" s="116"/>
      <c r="AD95" s="116"/>
      <c r="AE95" s="116"/>
      <c r="AF95" s="116"/>
      <c r="AG95" s="78"/>
      <c r="AH95" s="115" t="s">
        <v>257</v>
      </c>
      <c r="AI95" s="115"/>
      <c r="AJ95" s="116"/>
      <c r="AK95" s="116"/>
      <c r="AL95" s="116"/>
      <c r="AM95" s="116"/>
      <c r="AN95" s="116"/>
      <c r="AO95" s="116"/>
      <c r="AP95" s="116"/>
      <c r="AQ95" s="116"/>
      <c r="AR95" s="116"/>
      <c r="AS95" s="116"/>
      <c r="AT95" s="116"/>
      <c r="AU95" s="116"/>
      <c r="AV95" s="116"/>
      <c r="AW95" s="116"/>
      <c r="AX95" s="116"/>
    </row>
    <row r="96" spans="2:50" ht="12.75" hidden="1" customHeight="1">
      <c r="B96" s="78"/>
      <c r="C96" s="78"/>
      <c r="D96" s="78"/>
      <c r="E96" s="115" t="s">
        <v>16</v>
      </c>
      <c r="F96" s="116"/>
      <c r="G96" s="116"/>
      <c r="H96" s="116"/>
      <c r="I96" s="116"/>
      <c r="J96" s="116"/>
      <c r="K96" s="116"/>
      <c r="L96" s="116"/>
      <c r="M96" s="116"/>
      <c r="N96" s="116"/>
      <c r="O96" s="116"/>
      <c r="P96" s="116"/>
      <c r="Q96" s="116"/>
      <c r="R96" s="116"/>
      <c r="S96" s="78"/>
      <c r="T96" s="115" t="s">
        <v>118</v>
      </c>
      <c r="U96" s="116"/>
      <c r="V96" s="116"/>
      <c r="W96" s="116"/>
      <c r="X96" s="116"/>
      <c r="Y96" s="116"/>
      <c r="Z96" s="116"/>
      <c r="AA96" s="116"/>
      <c r="AB96" s="116"/>
      <c r="AC96" s="116"/>
      <c r="AD96" s="116"/>
      <c r="AE96" s="116"/>
      <c r="AF96" s="116"/>
      <c r="AG96" s="78"/>
      <c r="AH96" s="115" t="s">
        <v>258</v>
      </c>
      <c r="AI96" s="115"/>
      <c r="AJ96" s="116"/>
      <c r="AK96" s="116"/>
      <c r="AL96" s="116"/>
      <c r="AM96" s="116"/>
      <c r="AN96" s="116"/>
      <c r="AO96" s="116"/>
      <c r="AP96" s="116"/>
      <c r="AQ96" s="116"/>
      <c r="AR96" s="116"/>
      <c r="AS96" s="116"/>
      <c r="AT96" s="116"/>
      <c r="AU96" s="116"/>
      <c r="AV96" s="116"/>
      <c r="AW96" s="116"/>
      <c r="AX96" s="116"/>
    </row>
    <row r="97" spans="2:50" ht="12.75" hidden="1" customHeight="1">
      <c r="B97" s="78"/>
      <c r="C97" s="78"/>
      <c r="D97" s="78"/>
      <c r="E97" s="115" t="s">
        <v>18</v>
      </c>
      <c r="F97" s="116"/>
      <c r="G97" s="116"/>
      <c r="H97" s="116"/>
      <c r="I97" s="116"/>
      <c r="J97" s="116"/>
      <c r="K97" s="116"/>
      <c r="L97" s="116"/>
      <c r="M97" s="116"/>
      <c r="N97" s="116"/>
      <c r="O97" s="116"/>
      <c r="P97" s="116"/>
      <c r="Q97" s="116"/>
      <c r="R97" s="116"/>
      <c r="S97" s="78"/>
      <c r="T97" s="115" t="s">
        <v>120</v>
      </c>
      <c r="U97" s="116"/>
      <c r="V97" s="116"/>
      <c r="W97" s="116"/>
      <c r="X97" s="116"/>
      <c r="Y97" s="116"/>
      <c r="Z97" s="116"/>
      <c r="AA97" s="116"/>
      <c r="AB97" s="116"/>
      <c r="AC97" s="116"/>
      <c r="AD97" s="116"/>
      <c r="AE97" s="116"/>
      <c r="AF97" s="116"/>
      <c r="AG97" s="78"/>
      <c r="AH97" s="115" t="s">
        <v>259</v>
      </c>
      <c r="AI97" s="115"/>
      <c r="AJ97" s="116"/>
      <c r="AK97" s="116"/>
      <c r="AL97" s="116"/>
      <c r="AM97" s="116"/>
      <c r="AN97" s="116"/>
      <c r="AO97" s="116"/>
      <c r="AP97" s="116"/>
      <c r="AQ97" s="116"/>
      <c r="AR97" s="116"/>
      <c r="AS97" s="116"/>
      <c r="AT97" s="116"/>
      <c r="AU97" s="116"/>
      <c r="AV97" s="116"/>
      <c r="AW97" s="116"/>
      <c r="AX97" s="116"/>
    </row>
    <row r="98" spans="2:50" ht="12.75" hidden="1" customHeight="1">
      <c r="B98" s="78"/>
      <c r="C98" s="78"/>
      <c r="D98" s="78"/>
      <c r="E98" s="115" t="s">
        <v>5</v>
      </c>
      <c r="F98" s="116"/>
      <c r="G98" s="116"/>
      <c r="H98" s="116"/>
      <c r="I98" s="116"/>
      <c r="J98" s="116"/>
      <c r="K98" s="116"/>
      <c r="L98" s="116"/>
      <c r="M98" s="116"/>
      <c r="N98" s="116"/>
      <c r="O98" s="116"/>
      <c r="P98" s="116"/>
      <c r="Q98" s="116"/>
      <c r="R98" s="116"/>
      <c r="S98" s="78"/>
      <c r="T98" s="115" t="s">
        <v>122</v>
      </c>
      <c r="U98" s="116"/>
      <c r="V98" s="116"/>
      <c r="W98" s="116"/>
      <c r="X98" s="116"/>
      <c r="Y98" s="116"/>
      <c r="Z98" s="116"/>
      <c r="AA98" s="116"/>
      <c r="AB98" s="116"/>
      <c r="AC98" s="116"/>
      <c r="AD98" s="116"/>
      <c r="AE98" s="116"/>
      <c r="AF98" s="116"/>
      <c r="AG98" s="78"/>
      <c r="AH98" s="115" t="s">
        <v>260</v>
      </c>
      <c r="AI98" s="115"/>
      <c r="AJ98" s="116"/>
      <c r="AK98" s="116"/>
      <c r="AL98" s="116"/>
      <c r="AM98" s="116"/>
      <c r="AN98" s="116"/>
      <c r="AO98" s="116"/>
      <c r="AP98" s="116"/>
      <c r="AQ98" s="116"/>
      <c r="AR98" s="116"/>
      <c r="AS98" s="116"/>
      <c r="AT98" s="116"/>
      <c r="AU98" s="116"/>
      <c r="AV98" s="116"/>
      <c r="AW98" s="116"/>
      <c r="AX98" s="116"/>
    </row>
    <row r="99" spans="2:50" ht="12.75" hidden="1" customHeight="1">
      <c r="B99" s="78"/>
      <c r="C99" s="78"/>
      <c r="D99" s="78"/>
      <c r="E99" s="115" t="s">
        <v>7</v>
      </c>
      <c r="F99" s="116"/>
      <c r="G99" s="116"/>
      <c r="H99" s="116"/>
      <c r="I99" s="116"/>
      <c r="J99" s="116"/>
      <c r="K99" s="116"/>
      <c r="L99" s="116"/>
      <c r="M99" s="116"/>
      <c r="N99" s="116"/>
      <c r="O99" s="116"/>
      <c r="P99" s="116"/>
      <c r="Q99" s="116"/>
      <c r="R99" s="116"/>
      <c r="S99" s="78"/>
      <c r="T99" s="115" t="s">
        <v>123</v>
      </c>
      <c r="U99" s="116"/>
      <c r="V99" s="116"/>
      <c r="W99" s="116"/>
      <c r="X99" s="116"/>
      <c r="Y99" s="116"/>
      <c r="Z99" s="116"/>
      <c r="AA99" s="116"/>
      <c r="AB99" s="116"/>
      <c r="AC99" s="116"/>
      <c r="AD99" s="116"/>
      <c r="AE99" s="116"/>
      <c r="AF99" s="116"/>
      <c r="AG99" s="78"/>
      <c r="AH99" s="115" t="s">
        <v>261</v>
      </c>
      <c r="AI99" s="115"/>
      <c r="AJ99" s="116"/>
      <c r="AK99" s="116"/>
      <c r="AL99" s="116"/>
      <c r="AM99" s="116"/>
      <c r="AN99" s="73"/>
      <c r="AO99" s="73"/>
      <c r="AP99" s="73"/>
      <c r="AQ99" s="73"/>
      <c r="AR99" s="73"/>
      <c r="AS99" s="73"/>
      <c r="AT99" s="73"/>
      <c r="AU99" s="73"/>
      <c r="AV99" s="73"/>
      <c r="AW99" s="73"/>
      <c r="AX99" s="73"/>
    </row>
    <row r="100" spans="2:50" ht="12.75" hidden="1" customHeight="1">
      <c r="B100" s="78"/>
      <c r="C100" s="78"/>
      <c r="D100" s="78"/>
      <c r="E100" s="115" t="s">
        <v>9</v>
      </c>
      <c r="F100" s="116"/>
      <c r="G100" s="116"/>
      <c r="H100" s="116"/>
      <c r="I100" s="116"/>
      <c r="J100" s="116"/>
      <c r="K100" s="116"/>
      <c r="L100" s="116"/>
      <c r="M100" s="116"/>
      <c r="N100" s="116"/>
      <c r="O100" s="116"/>
      <c r="P100" s="116"/>
      <c r="Q100" s="116"/>
      <c r="R100" s="116"/>
      <c r="S100" s="78"/>
      <c r="T100" s="115" t="s">
        <v>124</v>
      </c>
      <c r="U100" s="116"/>
      <c r="V100" s="116"/>
      <c r="W100" s="116"/>
      <c r="X100" s="116"/>
      <c r="Y100" s="116"/>
      <c r="Z100" s="116"/>
      <c r="AA100" s="116"/>
      <c r="AB100" s="116"/>
      <c r="AC100" s="116"/>
      <c r="AD100" s="116"/>
      <c r="AE100" s="116"/>
      <c r="AF100" s="116"/>
      <c r="AG100" s="78"/>
      <c r="AH100" s="115" t="s">
        <v>262</v>
      </c>
      <c r="AI100" s="115"/>
      <c r="AJ100" s="116"/>
      <c r="AK100" s="116"/>
      <c r="AL100" s="116"/>
      <c r="AM100" s="116"/>
      <c r="AN100" s="73"/>
      <c r="AO100" s="73"/>
      <c r="AP100" s="73"/>
      <c r="AQ100" s="73"/>
      <c r="AR100" s="73"/>
      <c r="AS100" s="73"/>
      <c r="AT100" s="73"/>
      <c r="AU100" s="73"/>
      <c r="AV100" s="73"/>
      <c r="AW100" s="73"/>
      <c r="AX100" s="73"/>
    </row>
    <row r="101" spans="2:50" ht="12.75" hidden="1" customHeight="1">
      <c r="B101" s="78"/>
      <c r="C101" s="78"/>
      <c r="D101" s="78"/>
      <c r="E101" s="115" t="s">
        <v>11</v>
      </c>
      <c r="F101" s="116"/>
      <c r="G101" s="116"/>
      <c r="H101" s="116"/>
      <c r="I101" s="116"/>
      <c r="J101" s="116"/>
      <c r="K101" s="116"/>
      <c r="L101" s="116"/>
      <c r="M101" s="116"/>
      <c r="N101" s="116"/>
      <c r="O101" s="116"/>
      <c r="P101" s="116"/>
      <c r="Q101" s="116"/>
      <c r="R101" s="116"/>
      <c r="S101" s="78"/>
      <c r="T101" s="115" t="s">
        <v>125</v>
      </c>
      <c r="U101" s="116"/>
      <c r="V101" s="116"/>
      <c r="W101" s="116"/>
      <c r="X101" s="116"/>
      <c r="Y101" s="116"/>
      <c r="Z101" s="116"/>
      <c r="AA101" s="116"/>
      <c r="AB101" s="116"/>
      <c r="AC101" s="116"/>
      <c r="AD101" s="116"/>
      <c r="AE101" s="116"/>
      <c r="AF101" s="116"/>
      <c r="AG101" s="78"/>
      <c r="AH101" s="115" t="s">
        <v>259</v>
      </c>
      <c r="AI101" s="115"/>
      <c r="AJ101" s="116"/>
      <c r="AK101" s="116"/>
      <c r="AL101" s="116"/>
      <c r="AM101" s="116"/>
      <c r="AN101" s="78"/>
      <c r="AO101" s="78"/>
      <c r="AP101" s="78"/>
      <c r="AQ101" s="78"/>
      <c r="AR101" s="78"/>
      <c r="AS101" s="78"/>
      <c r="AT101" s="78"/>
      <c r="AU101" s="78"/>
      <c r="AV101" s="78"/>
      <c r="AW101" s="78"/>
      <c r="AX101" s="78"/>
    </row>
    <row r="102" spans="2:50" ht="12.75" hidden="1" customHeight="1">
      <c r="B102" s="78"/>
      <c r="C102" s="78"/>
      <c r="D102" s="78"/>
      <c r="E102" s="115" t="s">
        <v>13</v>
      </c>
      <c r="F102" s="116"/>
      <c r="G102" s="116"/>
      <c r="H102" s="116"/>
      <c r="I102" s="116"/>
      <c r="J102" s="116"/>
      <c r="K102" s="116"/>
      <c r="L102" s="116"/>
      <c r="M102" s="116"/>
      <c r="N102" s="116"/>
      <c r="O102" s="116"/>
      <c r="P102" s="116"/>
      <c r="Q102" s="116"/>
      <c r="R102" s="116"/>
      <c r="S102" s="78"/>
      <c r="T102" s="73"/>
      <c r="U102" s="78"/>
      <c r="V102" s="78"/>
      <c r="W102" s="78"/>
      <c r="X102" s="78"/>
      <c r="Y102" s="78"/>
      <c r="Z102" s="78"/>
      <c r="AA102" s="78"/>
      <c r="AB102" s="78"/>
      <c r="AC102" s="78"/>
      <c r="AD102" s="78"/>
      <c r="AE102" s="78"/>
      <c r="AF102" s="78"/>
      <c r="AG102" s="78"/>
      <c r="AH102" s="115" t="s">
        <v>263</v>
      </c>
      <c r="AI102" s="115"/>
      <c r="AJ102" s="116"/>
      <c r="AK102" s="116"/>
      <c r="AL102" s="116"/>
      <c r="AM102" s="116"/>
      <c r="AN102" s="116"/>
      <c r="AO102" s="116"/>
      <c r="AP102" s="116"/>
      <c r="AQ102" s="116"/>
      <c r="AR102" s="116"/>
      <c r="AS102" s="116"/>
      <c r="AT102" s="116"/>
      <c r="AU102" s="116"/>
      <c r="AV102" s="116"/>
      <c r="AW102" s="116"/>
      <c r="AX102" s="116"/>
    </row>
    <row r="103" spans="2:50" ht="12.75" hidden="1" customHeight="1">
      <c r="B103" s="78"/>
      <c r="C103" s="78"/>
      <c r="D103" s="78"/>
      <c r="E103" s="115" t="s">
        <v>15</v>
      </c>
      <c r="F103" s="116"/>
      <c r="G103" s="116"/>
      <c r="H103" s="116"/>
      <c r="I103" s="116"/>
      <c r="J103" s="116"/>
      <c r="K103" s="116"/>
      <c r="L103" s="116"/>
      <c r="M103" s="116"/>
      <c r="N103" s="116"/>
      <c r="O103" s="116"/>
      <c r="P103" s="116"/>
      <c r="Q103" s="116"/>
      <c r="R103" s="116"/>
      <c r="S103" s="78"/>
      <c r="T103" s="73"/>
      <c r="U103" s="78"/>
      <c r="V103" s="78"/>
      <c r="W103" s="78"/>
      <c r="X103" s="78"/>
      <c r="Y103" s="78"/>
      <c r="Z103" s="78"/>
      <c r="AA103" s="78"/>
      <c r="AB103" s="78"/>
      <c r="AC103" s="78"/>
      <c r="AD103" s="78"/>
      <c r="AE103" s="78"/>
      <c r="AF103" s="78"/>
      <c r="AG103" s="78"/>
      <c r="AH103" s="115" t="s">
        <v>259</v>
      </c>
      <c r="AJ103" s="116"/>
      <c r="AK103" s="116"/>
      <c r="AL103" s="116"/>
      <c r="AM103" s="116"/>
      <c r="AN103" s="116"/>
      <c r="AO103" s="116"/>
      <c r="AP103" s="116"/>
      <c r="AQ103" s="116"/>
      <c r="AR103" s="116"/>
      <c r="AS103" s="116"/>
      <c r="AT103" s="116"/>
      <c r="AU103" s="116"/>
      <c r="AV103" s="116"/>
      <c r="AW103" s="116"/>
      <c r="AX103" s="116"/>
    </row>
    <row r="104" spans="2:50" ht="12.75" hidden="1" customHeight="1">
      <c r="B104" s="78"/>
      <c r="C104" s="78"/>
      <c r="D104" s="78"/>
      <c r="E104" s="115" t="s">
        <v>17</v>
      </c>
      <c r="F104" s="116"/>
      <c r="G104" s="116"/>
      <c r="H104" s="116"/>
      <c r="I104" s="116"/>
      <c r="J104" s="116"/>
      <c r="K104" s="116"/>
      <c r="L104" s="116"/>
      <c r="M104" s="116"/>
      <c r="N104" s="116"/>
      <c r="O104" s="116"/>
      <c r="P104" s="116"/>
      <c r="Q104" s="116"/>
      <c r="R104" s="116"/>
      <c r="S104" s="78"/>
      <c r="T104" s="74" t="s">
        <v>264</v>
      </c>
      <c r="U104" s="78"/>
      <c r="V104" s="78"/>
      <c r="W104" s="78"/>
      <c r="X104" s="78"/>
      <c r="Y104" s="78"/>
      <c r="Z104" s="78"/>
      <c r="AA104" s="78"/>
      <c r="AB104" s="78"/>
      <c r="AC104" s="78"/>
      <c r="AD104" s="78"/>
      <c r="AE104" s="78"/>
      <c r="AF104" s="78"/>
      <c r="AG104" s="78"/>
      <c r="AH104" s="115" t="s">
        <v>265</v>
      </c>
      <c r="AI104" s="115"/>
      <c r="AJ104" s="116"/>
      <c r="AK104" s="116"/>
      <c r="AN104" s="116"/>
      <c r="AO104" s="116"/>
      <c r="AP104" s="116"/>
      <c r="AQ104" s="116"/>
      <c r="AR104" s="116"/>
      <c r="AS104" s="116"/>
      <c r="AT104" s="116"/>
      <c r="AU104" s="116"/>
      <c r="AV104" s="116"/>
      <c r="AW104" s="116"/>
      <c r="AX104" s="116"/>
    </row>
    <row r="105" spans="2:50" ht="12.75" hidden="1" customHeight="1">
      <c r="B105" s="78"/>
      <c r="C105" s="78"/>
      <c r="D105" s="78"/>
      <c r="E105" s="115" t="s">
        <v>19</v>
      </c>
      <c r="F105" s="116"/>
      <c r="G105" s="116"/>
      <c r="H105" s="116"/>
      <c r="I105" s="116"/>
      <c r="J105" s="116"/>
      <c r="K105" s="116"/>
      <c r="L105" s="116"/>
      <c r="M105" s="116"/>
      <c r="N105" s="116"/>
      <c r="O105" s="116"/>
      <c r="P105" s="116"/>
      <c r="Q105" s="116"/>
      <c r="R105" s="116"/>
      <c r="S105" s="78"/>
      <c r="T105" s="115" t="s">
        <v>266</v>
      </c>
      <c r="U105" s="116"/>
      <c r="V105" s="116"/>
      <c r="W105" s="116"/>
      <c r="X105" s="116"/>
      <c r="Y105" s="116"/>
      <c r="Z105" s="116"/>
      <c r="AA105" s="116"/>
      <c r="AB105" s="116"/>
      <c r="AC105" s="116"/>
      <c r="AD105" s="116"/>
      <c r="AE105" s="116"/>
      <c r="AF105" s="116"/>
      <c r="AG105" s="78"/>
      <c r="AH105" s="115" t="s">
        <v>267</v>
      </c>
      <c r="AI105" s="115"/>
      <c r="AJ105" s="116"/>
      <c r="AK105" s="116"/>
      <c r="AN105" s="116"/>
      <c r="AO105" s="116"/>
      <c r="AP105" s="116"/>
      <c r="AQ105" s="116"/>
      <c r="AR105" s="116"/>
      <c r="AS105" s="116"/>
      <c r="AT105" s="116"/>
      <c r="AU105" s="116"/>
      <c r="AV105" s="116"/>
      <c r="AW105" s="116"/>
      <c r="AX105" s="116"/>
    </row>
    <row r="106" spans="2:50" ht="12.75" hidden="1" customHeight="1">
      <c r="B106" s="78"/>
      <c r="C106" s="78"/>
      <c r="D106" s="78"/>
      <c r="E106" s="73"/>
      <c r="F106" s="73"/>
      <c r="G106" s="73"/>
      <c r="H106" s="73"/>
      <c r="I106" s="73"/>
      <c r="J106" s="73"/>
      <c r="K106" s="73"/>
      <c r="L106" s="73"/>
      <c r="M106" s="73"/>
      <c r="N106" s="73"/>
      <c r="O106" s="73"/>
      <c r="P106" s="73"/>
      <c r="Q106" s="73"/>
      <c r="R106" s="73"/>
      <c r="S106" s="78"/>
      <c r="T106" s="115" t="s">
        <v>558</v>
      </c>
      <c r="U106" s="116"/>
      <c r="V106" s="116"/>
      <c r="W106" s="116"/>
      <c r="X106" s="116"/>
      <c r="Y106" s="116"/>
      <c r="Z106" s="116"/>
      <c r="AA106" s="116"/>
      <c r="AB106" s="116"/>
      <c r="AC106" s="116"/>
      <c r="AD106" s="116"/>
      <c r="AE106" s="116"/>
      <c r="AF106" s="116"/>
      <c r="AG106" s="78"/>
      <c r="AH106" s="115" t="s">
        <v>268</v>
      </c>
      <c r="AI106" s="115"/>
      <c r="AJ106" s="116"/>
      <c r="AK106" s="116"/>
      <c r="AN106" s="116"/>
      <c r="AO106" s="116"/>
      <c r="AP106" s="116"/>
      <c r="AQ106" s="116"/>
      <c r="AR106" s="116"/>
      <c r="AS106" s="116"/>
      <c r="AT106" s="116"/>
      <c r="AU106" s="116"/>
      <c r="AV106" s="116"/>
      <c r="AW106" s="116"/>
      <c r="AX106" s="116"/>
    </row>
    <row r="107" spans="2:50" ht="12.75" hidden="1" customHeight="1">
      <c r="B107" s="78"/>
      <c r="C107" s="78"/>
      <c r="D107" s="78"/>
      <c r="E107" s="73"/>
      <c r="F107" s="73"/>
      <c r="G107" s="73"/>
      <c r="H107" s="73"/>
      <c r="I107" s="73"/>
      <c r="J107" s="73"/>
      <c r="K107" s="73"/>
      <c r="L107" s="73"/>
      <c r="M107" s="73"/>
      <c r="N107" s="73"/>
      <c r="O107" s="73"/>
      <c r="P107" s="73"/>
      <c r="Q107" s="73"/>
      <c r="R107" s="73"/>
      <c r="S107" s="78"/>
      <c r="T107" s="115" t="s">
        <v>559</v>
      </c>
      <c r="U107" s="116"/>
      <c r="V107" s="116"/>
      <c r="W107" s="116"/>
      <c r="X107" s="116"/>
      <c r="Y107" s="116"/>
      <c r="Z107" s="116"/>
      <c r="AA107" s="116"/>
      <c r="AB107" s="116"/>
      <c r="AC107" s="116"/>
      <c r="AD107" s="116"/>
      <c r="AE107" s="116"/>
      <c r="AF107" s="116"/>
      <c r="AG107" s="78"/>
      <c r="AH107" s="115" t="s">
        <v>269</v>
      </c>
      <c r="AI107" s="115"/>
      <c r="AJ107" s="116"/>
      <c r="AK107" s="116"/>
      <c r="AN107" s="116"/>
      <c r="AO107" s="116"/>
      <c r="AP107" s="116"/>
      <c r="AQ107" s="116"/>
      <c r="AR107" s="116"/>
      <c r="AS107" s="116"/>
      <c r="AT107" s="116"/>
      <c r="AU107" s="116"/>
      <c r="AV107" s="116"/>
      <c r="AW107" s="116"/>
      <c r="AX107" s="116"/>
    </row>
    <row r="108" spans="2:50" ht="12.75" hidden="1" customHeight="1">
      <c r="B108" s="78"/>
      <c r="C108" s="78"/>
      <c r="D108" s="78"/>
      <c r="E108" s="74" t="s">
        <v>270</v>
      </c>
      <c r="F108" s="78"/>
      <c r="G108" s="78"/>
      <c r="H108" s="78"/>
      <c r="I108" s="78"/>
      <c r="J108" s="78"/>
      <c r="K108" s="78"/>
      <c r="L108" s="78"/>
      <c r="M108" s="78"/>
      <c r="N108" s="78"/>
      <c r="O108" s="78"/>
      <c r="P108" s="78"/>
      <c r="Q108" s="78"/>
      <c r="R108" s="119"/>
      <c r="S108" s="78"/>
      <c r="T108" s="115" t="s">
        <v>560</v>
      </c>
      <c r="U108" s="116"/>
      <c r="V108" s="116"/>
      <c r="W108" s="116"/>
      <c r="X108" s="116"/>
      <c r="Y108" s="116"/>
      <c r="Z108" s="116"/>
      <c r="AA108" s="116"/>
      <c r="AB108" s="116"/>
      <c r="AC108" s="116"/>
      <c r="AD108" s="116"/>
      <c r="AE108" s="116"/>
      <c r="AF108" s="116"/>
      <c r="AG108" s="78"/>
      <c r="AH108" s="73"/>
      <c r="AI108" s="73"/>
      <c r="AJ108" s="73"/>
      <c r="AK108" s="73"/>
      <c r="AL108" s="73"/>
      <c r="AM108" s="73"/>
      <c r="AN108" s="73"/>
      <c r="AO108" s="73"/>
      <c r="AP108" s="73"/>
      <c r="AQ108" s="73"/>
      <c r="AR108" s="73"/>
      <c r="AS108" s="73"/>
      <c r="AT108" s="73"/>
      <c r="AU108" s="73"/>
      <c r="AV108" s="73"/>
      <c r="AW108" s="73"/>
      <c r="AX108" s="73"/>
    </row>
    <row r="109" spans="2:50" ht="12.75" hidden="1" customHeight="1">
      <c r="B109" s="78"/>
      <c r="C109" s="78"/>
      <c r="D109" s="78"/>
      <c r="E109" s="115" t="s">
        <v>200</v>
      </c>
      <c r="F109" s="116"/>
      <c r="G109" s="116"/>
      <c r="H109" s="116"/>
      <c r="I109" s="116"/>
      <c r="J109" s="116"/>
      <c r="K109" s="116"/>
      <c r="L109" s="116"/>
      <c r="M109" s="116"/>
      <c r="N109" s="116"/>
      <c r="O109" s="116"/>
      <c r="P109" s="116"/>
      <c r="Q109" s="116"/>
      <c r="R109" s="116"/>
      <c r="S109" s="78"/>
      <c r="T109" s="115" t="s">
        <v>561</v>
      </c>
      <c r="U109" s="116"/>
      <c r="V109" s="116"/>
      <c r="W109" s="116"/>
      <c r="X109" s="116"/>
      <c r="Y109" s="116"/>
      <c r="Z109" s="116"/>
      <c r="AA109" s="116"/>
      <c r="AB109" s="116"/>
      <c r="AC109" s="116"/>
      <c r="AD109" s="116"/>
      <c r="AE109" s="116"/>
      <c r="AF109" s="116"/>
      <c r="AG109" s="78"/>
      <c r="AH109" s="73"/>
      <c r="AI109" s="73"/>
      <c r="AJ109" s="73"/>
      <c r="AK109" s="73"/>
      <c r="AL109" s="73"/>
      <c r="AM109" s="73"/>
      <c r="AN109" s="73"/>
      <c r="AO109" s="73"/>
      <c r="AP109" s="73"/>
      <c r="AQ109" s="73"/>
      <c r="AR109" s="73"/>
      <c r="AS109" s="73"/>
      <c r="AT109" s="73"/>
      <c r="AU109" s="73"/>
      <c r="AV109" s="73"/>
      <c r="AW109" s="73"/>
      <c r="AX109" s="73"/>
    </row>
    <row r="110" spans="2:50" ht="12.75" hidden="1" customHeight="1">
      <c r="B110" s="78"/>
      <c r="C110" s="78"/>
      <c r="D110" s="78"/>
      <c r="E110" s="115" t="s">
        <v>20</v>
      </c>
      <c r="F110" s="116"/>
      <c r="G110" s="116"/>
      <c r="H110" s="116"/>
      <c r="I110" s="116"/>
      <c r="J110" s="116"/>
      <c r="K110" s="116"/>
      <c r="L110" s="116"/>
      <c r="M110" s="116"/>
      <c r="N110" s="116"/>
      <c r="O110" s="116"/>
      <c r="P110" s="116"/>
      <c r="Q110" s="116"/>
      <c r="R110" s="116"/>
      <c r="S110" s="78"/>
      <c r="T110" s="115" t="s">
        <v>562</v>
      </c>
      <c r="U110" s="116"/>
      <c r="V110" s="116"/>
      <c r="W110" s="116"/>
      <c r="X110" s="116"/>
      <c r="Y110" s="116"/>
      <c r="Z110" s="116"/>
      <c r="AA110" s="116"/>
      <c r="AB110" s="116"/>
      <c r="AC110" s="116"/>
      <c r="AD110" s="116"/>
      <c r="AE110" s="116"/>
      <c r="AF110" s="116"/>
      <c r="AG110" s="78"/>
      <c r="AH110" s="74"/>
      <c r="AI110" s="73"/>
      <c r="AJ110" s="78"/>
      <c r="AK110" s="78"/>
      <c r="AL110" s="78"/>
      <c r="AM110" s="78"/>
      <c r="AN110" s="78"/>
      <c r="AO110" s="78"/>
      <c r="AP110" s="78"/>
      <c r="AQ110" s="78"/>
      <c r="AR110" s="78"/>
      <c r="AS110" s="78"/>
      <c r="AT110" s="78"/>
      <c r="AU110" s="78"/>
      <c r="AV110" s="78"/>
      <c r="AW110" s="78"/>
      <c r="AX110" s="78"/>
    </row>
    <row r="111" spans="2:50" ht="12.75" hidden="1" customHeight="1">
      <c r="B111" s="78"/>
      <c r="C111" s="78"/>
      <c r="D111" s="78"/>
      <c r="E111" s="115" t="s">
        <v>22</v>
      </c>
      <c r="F111" s="116"/>
      <c r="G111" s="116"/>
      <c r="H111" s="116"/>
      <c r="I111" s="116"/>
      <c r="J111" s="116"/>
      <c r="K111" s="116"/>
      <c r="L111" s="116"/>
      <c r="M111" s="116"/>
      <c r="N111" s="116"/>
      <c r="O111" s="116"/>
      <c r="P111" s="116"/>
      <c r="Q111" s="116"/>
      <c r="R111" s="116"/>
      <c r="S111" s="78"/>
      <c r="T111" s="115" t="s">
        <v>563</v>
      </c>
      <c r="U111" s="116"/>
      <c r="V111" s="116"/>
      <c r="W111" s="116"/>
      <c r="X111" s="116"/>
      <c r="Y111" s="116"/>
      <c r="Z111" s="116"/>
      <c r="AA111" s="116"/>
      <c r="AB111" s="116"/>
      <c r="AC111" s="116"/>
      <c r="AD111" s="116"/>
      <c r="AE111" s="116"/>
      <c r="AF111" s="116"/>
      <c r="AG111" s="78"/>
      <c r="AH111" s="115"/>
      <c r="AI111" s="115"/>
      <c r="AJ111" s="116"/>
      <c r="AK111" s="116"/>
      <c r="AL111" s="116"/>
      <c r="AM111" s="116"/>
      <c r="AN111" s="116"/>
      <c r="AO111" s="116"/>
      <c r="AP111" s="116"/>
      <c r="AQ111" s="116"/>
      <c r="AR111" s="116"/>
      <c r="AS111" s="116"/>
      <c r="AT111" s="116"/>
      <c r="AU111" s="116"/>
      <c r="AV111" s="116"/>
      <c r="AW111" s="116"/>
      <c r="AX111" s="116"/>
    </row>
    <row r="112" spans="2:50" ht="12.75" hidden="1" customHeight="1">
      <c r="B112" s="78"/>
      <c r="C112" s="78"/>
      <c r="D112" s="78"/>
      <c r="E112" s="115" t="s">
        <v>24</v>
      </c>
      <c r="F112" s="116"/>
      <c r="G112" s="116"/>
      <c r="H112" s="116"/>
      <c r="I112" s="116"/>
      <c r="J112" s="116"/>
      <c r="K112" s="116"/>
      <c r="L112" s="116"/>
      <c r="M112" s="116"/>
      <c r="N112" s="116"/>
      <c r="O112" s="116"/>
      <c r="P112" s="116"/>
      <c r="Q112" s="116"/>
      <c r="R112" s="116"/>
      <c r="S112" s="78"/>
      <c r="T112" s="115" t="s">
        <v>564</v>
      </c>
      <c r="U112" s="116"/>
      <c r="V112" s="116"/>
      <c r="W112" s="116"/>
      <c r="X112" s="116"/>
      <c r="Y112" s="116"/>
      <c r="Z112" s="116"/>
      <c r="AA112" s="116"/>
      <c r="AB112" s="116"/>
      <c r="AC112" s="116"/>
      <c r="AD112" s="116"/>
      <c r="AE112" s="116"/>
      <c r="AF112" s="116"/>
      <c r="AG112" s="78"/>
      <c r="AI112" s="115"/>
      <c r="AJ112" s="116"/>
      <c r="AK112" s="116"/>
      <c r="AL112" s="116"/>
      <c r="AM112" s="116"/>
      <c r="AN112" s="116"/>
      <c r="AO112" s="116"/>
      <c r="AP112" s="116"/>
      <c r="AQ112" s="116"/>
      <c r="AR112" s="116"/>
      <c r="AS112" s="116"/>
      <c r="AT112" s="116"/>
      <c r="AU112" s="116"/>
      <c r="AV112" s="116"/>
      <c r="AW112" s="116"/>
      <c r="AX112" s="116"/>
    </row>
    <row r="113" spans="2:50" ht="12.75" hidden="1" customHeight="1">
      <c r="B113" s="78"/>
      <c r="C113" s="78"/>
      <c r="D113" s="78"/>
      <c r="E113" s="115" t="s">
        <v>26</v>
      </c>
      <c r="F113" s="116"/>
      <c r="G113" s="116"/>
      <c r="H113" s="116"/>
      <c r="I113" s="116"/>
      <c r="J113" s="116"/>
      <c r="K113" s="116"/>
      <c r="L113" s="116"/>
      <c r="M113" s="116"/>
      <c r="N113" s="116"/>
      <c r="O113" s="116"/>
      <c r="P113" s="116"/>
      <c r="Q113" s="116"/>
      <c r="R113" s="116"/>
      <c r="S113" s="78"/>
      <c r="T113" s="115" t="s">
        <v>565</v>
      </c>
      <c r="U113" s="116"/>
      <c r="V113" s="116"/>
      <c r="W113" s="116"/>
      <c r="X113" s="116"/>
      <c r="Y113" s="116"/>
      <c r="Z113" s="116"/>
      <c r="AA113" s="116"/>
      <c r="AB113" s="116"/>
      <c r="AC113" s="116"/>
      <c r="AD113" s="116"/>
      <c r="AE113" s="116"/>
      <c r="AF113" s="116"/>
      <c r="AG113" s="78"/>
      <c r="AI113" s="115"/>
      <c r="AJ113" s="116"/>
      <c r="AK113" s="116"/>
      <c r="AL113" s="116"/>
      <c r="AM113" s="116"/>
      <c r="AN113" s="116"/>
      <c r="AO113" s="116"/>
      <c r="AP113" s="116"/>
      <c r="AQ113" s="116"/>
      <c r="AR113" s="116"/>
      <c r="AS113" s="116"/>
      <c r="AT113" s="116"/>
      <c r="AU113" s="116"/>
      <c r="AV113" s="116"/>
      <c r="AW113" s="116"/>
      <c r="AX113" s="116"/>
    </row>
    <row r="114" spans="2:50" ht="12.75" hidden="1" customHeight="1">
      <c r="B114" s="78"/>
      <c r="C114" s="78"/>
      <c r="D114" s="78"/>
      <c r="E114" s="115" t="s">
        <v>28</v>
      </c>
      <c r="F114" s="116"/>
      <c r="G114" s="116"/>
      <c r="H114" s="116"/>
      <c r="I114" s="116"/>
      <c r="J114" s="116"/>
      <c r="K114" s="116"/>
      <c r="L114" s="116"/>
      <c r="M114" s="116"/>
      <c r="N114" s="116"/>
      <c r="O114" s="116"/>
      <c r="P114" s="116"/>
      <c r="Q114" s="116"/>
      <c r="R114" s="78"/>
      <c r="S114" s="78"/>
      <c r="T114" s="115" t="s">
        <v>566</v>
      </c>
      <c r="U114" s="116"/>
      <c r="V114" s="116"/>
      <c r="W114" s="116"/>
      <c r="X114" s="116"/>
      <c r="Y114" s="116"/>
      <c r="Z114" s="116"/>
      <c r="AA114" s="116"/>
      <c r="AB114" s="116"/>
      <c r="AC114" s="116"/>
      <c r="AD114" s="116"/>
      <c r="AE114" s="116"/>
      <c r="AF114" s="116"/>
      <c r="AG114" s="78"/>
      <c r="AI114" s="115"/>
      <c r="AJ114" s="116"/>
      <c r="AK114" s="116"/>
      <c r="AL114" s="116"/>
      <c r="AM114" s="116"/>
      <c r="AN114" s="116"/>
      <c r="AO114" s="116"/>
      <c r="AP114" s="116"/>
      <c r="AQ114" s="116"/>
      <c r="AR114" s="116"/>
      <c r="AS114" s="116"/>
      <c r="AT114" s="116"/>
      <c r="AU114" s="116"/>
      <c r="AV114" s="116"/>
      <c r="AW114" s="116"/>
      <c r="AX114" s="116"/>
    </row>
    <row r="115" spans="2:50" ht="12.75" hidden="1" customHeight="1">
      <c r="B115" s="78"/>
      <c r="C115" s="78"/>
      <c r="D115" s="78"/>
      <c r="E115" s="115" t="s">
        <v>30</v>
      </c>
      <c r="F115" s="116"/>
      <c r="G115" s="116"/>
      <c r="H115" s="116"/>
      <c r="I115" s="116"/>
      <c r="J115" s="116"/>
      <c r="K115" s="116"/>
      <c r="L115" s="116"/>
      <c r="M115" s="116"/>
      <c r="N115" s="116"/>
      <c r="O115" s="116"/>
      <c r="P115" s="116"/>
      <c r="Q115" s="116"/>
      <c r="R115" s="116"/>
      <c r="S115" s="78"/>
      <c r="T115" s="115" t="s">
        <v>567</v>
      </c>
      <c r="U115" s="116"/>
      <c r="V115" s="116"/>
      <c r="W115" s="116"/>
      <c r="X115" s="116"/>
      <c r="Y115" s="116"/>
      <c r="Z115" s="116"/>
      <c r="AA115" s="116"/>
      <c r="AB115" s="116"/>
      <c r="AC115" s="116"/>
      <c r="AD115" s="116"/>
      <c r="AE115" s="116"/>
      <c r="AF115" s="116"/>
      <c r="AG115" s="78"/>
      <c r="AH115" s="73"/>
      <c r="AI115" s="73"/>
      <c r="AJ115" s="73"/>
      <c r="AK115" s="73"/>
      <c r="AL115" s="73"/>
      <c r="AM115" s="73"/>
      <c r="AN115" s="73"/>
      <c r="AO115" s="73"/>
      <c r="AP115" s="73"/>
      <c r="AQ115" s="73"/>
      <c r="AR115" s="73"/>
      <c r="AS115" s="73"/>
      <c r="AT115" s="73"/>
      <c r="AU115" s="73"/>
      <c r="AV115" s="73"/>
      <c r="AW115" s="73"/>
      <c r="AX115" s="73"/>
    </row>
    <row r="116" spans="2:50" ht="12.75" hidden="1" customHeight="1">
      <c r="B116" s="78"/>
      <c r="C116" s="78"/>
      <c r="D116" s="78"/>
      <c r="E116" s="115" t="s">
        <v>32</v>
      </c>
      <c r="F116" s="116"/>
      <c r="G116" s="116"/>
      <c r="H116" s="116"/>
      <c r="I116" s="116"/>
      <c r="J116" s="116"/>
      <c r="K116" s="116"/>
      <c r="L116" s="116"/>
      <c r="M116" s="116"/>
      <c r="N116" s="116"/>
      <c r="O116" s="116"/>
      <c r="P116" s="116"/>
      <c r="Q116" s="116"/>
      <c r="R116" s="116"/>
      <c r="S116" s="78"/>
      <c r="T116" s="115" t="s">
        <v>568</v>
      </c>
      <c r="U116" s="116"/>
      <c r="V116" s="116"/>
      <c r="W116" s="116"/>
      <c r="X116" s="116"/>
      <c r="Y116" s="116"/>
      <c r="Z116" s="116"/>
      <c r="AA116" s="116"/>
      <c r="AB116" s="116"/>
      <c r="AC116" s="116"/>
      <c r="AD116" s="116"/>
      <c r="AE116" s="116"/>
      <c r="AF116" s="116"/>
      <c r="AG116" s="78"/>
      <c r="AH116" s="73"/>
      <c r="AI116" s="73"/>
      <c r="AJ116" s="73"/>
      <c r="AK116" s="73"/>
      <c r="AL116" s="73"/>
      <c r="AM116" s="73"/>
      <c r="AN116" s="73"/>
      <c r="AO116" s="73"/>
      <c r="AP116" s="73"/>
      <c r="AQ116" s="73"/>
      <c r="AR116" s="73"/>
      <c r="AS116" s="73"/>
      <c r="AT116" s="73"/>
      <c r="AU116" s="73"/>
      <c r="AV116" s="73"/>
      <c r="AW116" s="73"/>
      <c r="AX116" s="73"/>
    </row>
    <row r="117" spans="2:50" ht="12.75" hidden="1" customHeight="1">
      <c r="B117" s="78"/>
      <c r="C117" s="78"/>
      <c r="D117" s="78"/>
      <c r="E117" s="115" t="s">
        <v>34</v>
      </c>
      <c r="F117" s="116"/>
      <c r="G117" s="116"/>
      <c r="H117" s="116"/>
      <c r="I117" s="116"/>
      <c r="J117" s="116"/>
      <c r="K117" s="116"/>
      <c r="L117" s="116"/>
      <c r="M117" s="116"/>
      <c r="N117" s="116"/>
      <c r="O117" s="116"/>
      <c r="P117" s="116"/>
      <c r="Q117" s="116"/>
      <c r="R117" s="116"/>
      <c r="S117" s="78"/>
      <c r="T117" s="115" t="s">
        <v>569</v>
      </c>
      <c r="U117" s="116"/>
      <c r="V117" s="116"/>
      <c r="W117" s="116"/>
      <c r="X117" s="116"/>
      <c r="Y117" s="116"/>
      <c r="Z117" s="116"/>
      <c r="AA117" s="116"/>
      <c r="AB117" s="116"/>
      <c r="AC117" s="116"/>
      <c r="AD117" s="116"/>
      <c r="AE117" s="116"/>
      <c r="AF117" s="116"/>
      <c r="AG117" s="78"/>
      <c r="AH117" s="74"/>
      <c r="AI117" s="73"/>
      <c r="AJ117" s="78"/>
      <c r="AK117" s="78"/>
      <c r="AL117" s="78"/>
      <c r="AM117" s="78"/>
      <c r="AN117" s="78"/>
      <c r="AO117" s="78"/>
      <c r="AP117" s="78"/>
      <c r="AQ117" s="78"/>
      <c r="AR117" s="78"/>
      <c r="AS117" s="78"/>
      <c r="AT117" s="78"/>
      <c r="AU117" s="78"/>
      <c r="AV117" s="78"/>
      <c r="AW117" s="78"/>
      <c r="AX117" s="78"/>
    </row>
    <row r="118" spans="2:50" ht="12.75" hidden="1" customHeight="1">
      <c r="B118" s="78"/>
      <c r="C118" s="78"/>
      <c r="D118" s="78"/>
      <c r="E118" s="115" t="s">
        <v>36</v>
      </c>
      <c r="F118" s="116"/>
      <c r="G118" s="116"/>
      <c r="H118" s="116"/>
      <c r="I118" s="116"/>
      <c r="J118" s="116"/>
      <c r="K118" s="116"/>
      <c r="L118" s="116"/>
      <c r="M118" s="116"/>
      <c r="N118" s="116"/>
      <c r="O118" s="116"/>
      <c r="P118" s="116"/>
      <c r="Q118" s="116"/>
      <c r="R118" s="116"/>
      <c r="S118" s="78"/>
      <c r="T118" s="115" t="s">
        <v>570</v>
      </c>
      <c r="U118" s="116"/>
      <c r="V118" s="116"/>
      <c r="W118" s="116"/>
      <c r="X118" s="116"/>
      <c r="Y118" s="116"/>
      <c r="Z118" s="116"/>
      <c r="AA118" s="116"/>
      <c r="AB118" s="116"/>
      <c r="AC118" s="116"/>
      <c r="AD118" s="116"/>
      <c r="AE118" s="116"/>
      <c r="AF118" s="116"/>
      <c r="AG118" s="78"/>
      <c r="AH118" s="115"/>
      <c r="AI118" s="115"/>
      <c r="AJ118" s="116"/>
      <c r="AK118" s="116"/>
      <c r="AL118" s="116"/>
      <c r="AM118" s="116"/>
      <c r="AN118" s="116"/>
      <c r="AO118" s="116"/>
      <c r="AP118" s="116"/>
      <c r="AQ118" s="116"/>
      <c r="AR118" s="116"/>
      <c r="AS118" s="116"/>
      <c r="AT118" s="116"/>
      <c r="AU118" s="116"/>
      <c r="AV118" s="116"/>
      <c r="AW118" s="116"/>
      <c r="AX118" s="116"/>
    </row>
    <row r="119" spans="2:50" ht="12.75" hidden="1" customHeight="1">
      <c r="B119" s="78"/>
      <c r="C119" s="78"/>
      <c r="D119" s="78"/>
      <c r="E119" s="115" t="s">
        <v>38</v>
      </c>
      <c r="F119" s="116"/>
      <c r="G119" s="116"/>
      <c r="H119" s="116"/>
      <c r="I119" s="116"/>
      <c r="J119" s="116"/>
      <c r="K119" s="116"/>
      <c r="L119" s="116"/>
      <c r="M119" s="116"/>
      <c r="N119" s="116"/>
      <c r="O119" s="116"/>
      <c r="P119" s="116"/>
      <c r="Q119" s="116"/>
      <c r="R119" s="116"/>
      <c r="S119" s="78"/>
      <c r="T119" s="115" t="s">
        <v>571</v>
      </c>
      <c r="U119" s="116"/>
      <c r="V119" s="116"/>
      <c r="W119" s="116"/>
      <c r="X119" s="116"/>
      <c r="Y119" s="116"/>
      <c r="Z119" s="116"/>
      <c r="AA119" s="116"/>
      <c r="AB119" s="116"/>
      <c r="AC119" s="116"/>
      <c r="AD119" s="116"/>
      <c r="AE119" s="116"/>
      <c r="AF119" s="116"/>
      <c r="AG119" s="78"/>
      <c r="AL119" s="116"/>
      <c r="AM119" s="116"/>
      <c r="AN119" s="116"/>
      <c r="AO119" s="116"/>
      <c r="AP119" s="116"/>
      <c r="AQ119" s="116"/>
      <c r="AR119" s="116"/>
      <c r="AS119" s="116"/>
      <c r="AT119" s="116"/>
      <c r="AU119" s="116"/>
      <c r="AV119" s="116"/>
      <c r="AW119" s="116"/>
      <c r="AX119" s="116"/>
    </row>
    <row r="120" spans="2:50" ht="12.75" hidden="1" customHeight="1">
      <c r="B120" s="78"/>
      <c r="C120" s="78"/>
      <c r="D120" s="78"/>
      <c r="E120" s="115" t="s">
        <v>40</v>
      </c>
      <c r="F120" s="116"/>
      <c r="G120" s="116"/>
      <c r="H120" s="116"/>
      <c r="I120" s="116"/>
      <c r="J120" s="116"/>
      <c r="K120" s="116"/>
      <c r="L120" s="116"/>
      <c r="M120" s="116"/>
      <c r="N120" s="116"/>
      <c r="O120" s="116"/>
      <c r="P120" s="116"/>
      <c r="Q120" s="116"/>
      <c r="R120" s="116"/>
      <c r="S120" s="78"/>
      <c r="T120" s="115" t="s">
        <v>572</v>
      </c>
      <c r="U120" s="116"/>
      <c r="V120" s="116"/>
      <c r="W120" s="116"/>
      <c r="X120" s="116"/>
      <c r="Y120" s="116"/>
      <c r="Z120" s="116"/>
      <c r="AA120" s="116"/>
      <c r="AB120" s="116"/>
      <c r="AC120" s="116"/>
      <c r="AD120" s="116"/>
      <c r="AE120" s="116"/>
      <c r="AF120" s="116"/>
      <c r="AG120" s="78"/>
      <c r="AL120" s="116"/>
      <c r="AM120" s="116"/>
      <c r="AN120" s="116"/>
      <c r="AO120" s="116"/>
      <c r="AP120" s="116"/>
      <c r="AQ120" s="116"/>
      <c r="AR120" s="116"/>
      <c r="AS120" s="116"/>
      <c r="AT120" s="116"/>
      <c r="AU120" s="116"/>
      <c r="AV120" s="116"/>
      <c r="AW120" s="116"/>
      <c r="AX120" s="116"/>
    </row>
    <row r="121" spans="2:50" ht="12.75" hidden="1" customHeight="1">
      <c r="B121" s="78"/>
      <c r="C121" s="78"/>
      <c r="D121" s="78"/>
      <c r="E121" s="115" t="s">
        <v>42</v>
      </c>
      <c r="F121" s="116"/>
      <c r="G121" s="116"/>
      <c r="H121" s="116"/>
      <c r="I121" s="116"/>
      <c r="J121" s="116"/>
      <c r="K121" s="116"/>
      <c r="L121" s="116"/>
      <c r="M121" s="116"/>
      <c r="N121" s="116"/>
      <c r="O121" s="116"/>
      <c r="P121" s="116"/>
      <c r="Q121" s="116"/>
      <c r="R121" s="116"/>
      <c r="S121" s="78"/>
      <c r="T121" s="115" t="s">
        <v>573</v>
      </c>
      <c r="U121" s="116"/>
      <c r="V121" s="116"/>
      <c r="W121" s="116"/>
      <c r="X121" s="116"/>
      <c r="Y121" s="116"/>
      <c r="Z121" s="116"/>
      <c r="AA121" s="116"/>
      <c r="AB121" s="116"/>
      <c r="AC121" s="116"/>
      <c r="AD121" s="116"/>
      <c r="AE121" s="116"/>
      <c r="AF121" s="116"/>
      <c r="AG121" s="78"/>
      <c r="AL121" s="116"/>
      <c r="AM121" s="116"/>
      <c r="AN121" s="116"/>
      <c r="AO121" s="116"/>
      <c r="AP121" s="116"/>
      <c r="AQ121" s="116"/>
      <c r="AR121" s="116"/>
      <c r="AS121" s="116"/>
      <c r="AT121" s="116"/>
      <c r="AU121" s="116"/>
      <c r="AV121" s="116"/>
      <c r="AW121" s="116"/>
      <c r="AX121" s="116"/>
    </row>
    <row r="122" spans="2:50" ht="12.75" hidden="1" customHeight="1">
      <c r="B122" s="78"/>
      <c r="C122" s="78"/>
      <c r="D122" s="78"/>
      <c r="E122" s="115" t="s">
        <v>44</v>
      </c>
      <c r="F122" s="116"/>
      <c r="G122" s="116"/>
      <c r="H122" s="116"/>
      <c r="I122" s="116"/>
      <c r="J122" s="116"/>
      <c r="K122" s="116"/>
      <c r="L122" s="116"/>
      <c r="M122" s="116"/>
      <c r="N122" s="116"/>
      <c r="O122" s="116"/>
      <c r="P122" s="116"/>
      <c r="Q122" s="116"/>
      <c r="R122" s="116"/>
      <c r="S122" s="78"/>
      <c r="T122" s="115" t="s">
        <v>574</v>
      </c>
      <c r="U122" s="116"/>
      <c r="V122" s="116"/>
      <c r="W122" s="116"/>
      <c r="X122" s="116"/>
      <c r="Y122" s="116"/>
      <c r="Z122" s="116"/>
      <c r="AA122" s="116"/>
      <c r="AB122" s="116"/>
      <c r="AC122" s="116"/>
      <c r="AD122" s="116"/>
      <c r="AE122" s="116"/>
      <c r="AF122" s="116"/>
      <c r="AG122" s="78"/>
      <c r="AL122" s="116"/>
      <c r="AM122" s="116"/>
      <c r="AN122" s="116"/>
      <c r="AO122" s="116"/>
      <c r="AP122" s="116"/>
      <c r="AQ122" s="116"/>
      <c r="AR122" s="116"/>
      <c r="AS122" s="116"/>
      <c r="AT122" s="116"/>
      <c r="AU122" s="116"/>
      <c r="AV122" s="116"/>
      <c r="AW122" s="116"/>
      <c r="AX122" s="116"/>
    </row>
    <row r="123" spans="2:50" ht="12.75" hidden="1" customHeight="1">
      <c r="B123" s="78"/>
      <c r="C123" s="78"/>
      <c r="D123" s="78"/>
      <c r="E123" s="115" t="s">
        <v>46</v>
      </c>
      <c r="F123" s="116"/>
      <c r="G123" s="116"/>
      <c r="H123" s="116"/>
      <c r="I123" s="116"/>
      <c r="J123" s="116"/>
      <c r="K123" s="116"/>
      <c r="L123" s="116"/>
      <c r="M123" s="116"/>
      <c r="N123" s="116"/>
      <c r="O123" s="116"/>
      <c r="P123" s="116"/>
      <c r="Q123" s="116"/>
      <c r="R123" s="116"/>
      <c r="S123" s="78"/>
      <c r="T123" s="115" t="s">
        <v>575</v>
      </c>
      <c r="U123" s="116"/>
      <c r="V123" s="116"/>
      <c r="W123" s="116"/>
      <c r="X123" s="116"/>
      <c r="Y123" s="116"/>
      <c r="Z123" s="116"/>
      <c r="AA123" s="116"/>
      <c r="AB123" s="116"/>
      <c r="AC123" s="116"/>
      <c r="AD123" s="116"/>
      <c r="AE123" s="116"/>
      <c r="AF123" s="116"/>
      <c r="AG123" s="78"/>
      <c r="AH123" s="73"/>
      <c r="AI123" s="73"/>
      <c r="AJ123" s="73"/>
      <c r="AK123" s="73"/>
      <c r="AL123" s="73"/>
      <c r="AM123" s="73"/>
      <c r="AN123" s="73"/>
      <c r="AO123" s="73"/>
      <c r="AP123" s="73"/>
      <c r="AQ123" s="73"/>
      <c r="AR123" s="73"/>
      <c r="AS123" s="73"/>
      <c r="AT123" s="73"/>
      <c r="AU123" s="73"/>
      <c r="AV123" s="73"/>
      <c r="AW123" s="73"/>
      <c r="AX123" s="73"/>
    </row>
    <row r="124" spans="2:50" ht="12.75" hidden="1" customHeight="1">
      <c r="B124" s="78"/>
      <c r="C124" s="78"/>
      <c r="D124" s="78"/>
      <c r="E124" s="115" t="s">
        <v>48</v>
      </c>
      <c r="F124" s="116"/>
      <c r="G124" s="116"/>
      <c r="H124" s="116"/>
      <c r="I124" s="116"/>
      <c r="J124" s="116"/>
      <c r="K124" s="116"/>
      <c r="L124" s="116"/>
      <c r="M124" s="116"/>
      <c r="N124" s="116"/>
      <c r="O124" s="116"/>
      <c r="P124" s="116"/>
      <c r="Q124" s="116"/>
      <c r="R124" s="116"/>
      <c r="S124" s="78"/>
      <c r="T124" s="115" t="s">
        <v>576</v>
      </c>
      <c r="U124" s="116"/>
      <c r="V124" s="116"/>
      <c r="W124" s="116"/>
      <c r="X124" s="116"/>
      <c r="Y124" s="116"/>
      <c r="Z124" s="116"/>
      <c r="AA124" s="116"/>
      <c r="AB124" s="116"/>
      <c r="AC124" s="116"/>
      <c r="AD124" s="116"/>
      <c r="AE124" s="116"/>
      <c r="AF124" s="116"/>
      <c r="AG124" s="78"/>
      <c r="AH124" s="73"/>
      <c r="AI124" s="73"/>
      <c r="AJ124" s="73"/>
      <c r="AK124" s="73"/>
      <c r="AL124" s="73"/>
      <c r="AM124" s="73"/>
      <c r="AN124" s="73"/>
      <c r="AO124" s="73"/>
      <c r="AP124" s="73"/>
      <c r="AQ124" s="73"/>
      <c r="AR124" s="73"/>
      <c r="AS124" s="73"/>
      <c r="AT124" s="73"/>
      <c r="AU124" s="73"/>
      <c r="AV124" s="73"/>
      <c r="AW124" s="73"/>
      <c r="AX124" s="73"/>
    </row>
    <row r="125" spans="2:50" ht="12.75" hidden="1" customHeight="1">
      <c r="B125" s="78"/>
      <c r="C125" s="78"/>
      <c r="D125" s="78"/>
      <c r="E125" s="115" t="s">
        <v>50</v>
      </c>
      <c r="F125" s="116"/>
      <c r="G125" s="116"/>
      <c r="H125" s="116"/>
      <c r="I125" s="116"/>
      <c r="J125" s="116"/>
      <c r="K125" s="116"/>
      <c r="L125" s="116"/>
      <c r="M125" s="116"/>
      <c r="N125" s="116"/>
      <c r="O125" s="116"/>
      <c r="P125" s="116"/>
      <c r="Q125" s="116"/>
      <c r="R125" s="116"/>
      <c r="S125" s="78"/>
      <c r="T125" s="115" t="s">
        <v>577</v>
      </c>
      <c r="U125" s="116"/>
      <c r="V125" s="116"/>
      <c r="W125" s="116"/>
      <c r="X125" s="116"/>
      <c r="Y125" s="116"/>
      <c r="Z125" s="116"/>
      <c r="AA125" s="116"/>
      <c r="AB125" s="116"/>
      <c r="AC125" s="116"/>
      <c r="AD125" s="116"/>
      <c r="AE125" s="116"/>
      <c r="AF125" s="116"/>
      <c r="AG125" s="78"/>
      <c r="AH125" s="74" t="s">
        <v>271</v>
      </c>
      <c r="AI125" s="73"/>
      <c r="AJ125" s="78"/>
      <c r="AK125" s="78"/>
      <c r="AL125" s="78"/>
      <c r="AM125" s="78"/>
      <c r="AN125" s="78"/>
      <c r="AO125" s="78"/>
      <c r="AP125" s="78"/>
      <c r="AQ125" s="78"/>
      <c r="AR125" s="78"/>
      <c r="AS125" s="78"/>
      <c r="AT125" s="78"/>
      <c r="AU125" s="78"/>
      <c r="AV125" s="78"/>
      <c r="AW125" s="78"/>
      <c r="AX125" s="78"/>
    </row>
    <row r="126" spans="2:50" ht="12.75" hidden="1" customHeight="1">
      <c r="B126" s="78"/>
      <c r="C126" s="78"/>
      <c r="D126" s="78"/>
      <c r="E126" s="115" t="s">
        <v>52</v>
      </c>
      <c r="F126" s="116"/>
      <c r="G126" s="116"/>
      <c r="H126" s="116"/>
      <c r="I126" s="116"/>
      <c r="J126" s="116"/>
      <c r="K126" s="116"/>
      <c r="L126" s="116"/>
      <c r="M126" s="116"/>
      <c r="N126" s="116"/>
      <c r="O126" s="116"/>
      <c r="P126" s="116"/>
      <c r="Q126" s="116"/>
      <c r="R126" s="116"/>
      <c r="S126" s="78"/>
      <c r="T126" s="115" t="s">
        <v>578</v>
      </c>
      <c r="U126" s="116"/>
      <c r="V126" s="116"/>
      <c r="W126" s="116"/>
      <c r="X126" s="116"/>
      <c r="Y126" s="116"/>
      <c r="Z126" s="116"/>
      <c r="AA126" s="116"/>
      <c r="AB126" s="116"/>
      <c r="AC126" s="116"/>
      <c r="AD126" s="116"/>
      <c r="AE126" s="116"/>
      <c r="AF126" s="116"/>
      <c r="AG126" s="78"/>
      <c r="AH126" s="115" t="s">
        <v>272</v>
      </c>
      <c r="AI126" s="115"/>
      <c r="AJ126" s="116"/>
      <c r="AK126" s="116"/>
      <c r="AL126" s="116"/>
      <c r="AM126" s="116"/>
      <c r="AN126" s="116"/>
      <c r="AO126" s="116"/>
      <c r="AP126" s="116"/>
      <c r="AQ126" s="116"/>
      <c r="AR126" s="116"/>
      <c r="AS126" s="116"/>
      <c r="AT126" s="116"/>
      <c r="AU126" s="116"/>
      <c r="AV126" s="116"/>
      <c r="AW126" s="116"/>
      <c r="AX126" s="116"/>
    </row>
    <row r="127" spans="2:50" ht="12.75" hidden="1" customHeight="1">
      <c r="B127" s="78"/>
      <c r="C127" s="78"/>
      <c r="D127" s="78"/>
      <c r="E127" s="115" t="s">
        <v>54</v>
      </c>
      <c r="F127" s="116"/>
      <c r="G127" s="116"/>
      <c r="H127" s="116"/>
      <c r="I127" s="116"/>
      <c r="J127" s="116"/>
      <c r="K127" s="116"/>
      <c r="L127" s="116"/>
      <c r="M127" s="116"/>
      <c r="N127" s="116"/>
      <c r="O127" s="116"/>
      <c r="P127" s="116"/>
      <c r="Q127" s="116"/>
      <c r="R127" s="116"/>
      <c r="S127" s="78"/>
      <c r="T127" s="115" t="s">
        <v>579</v>
      </c>
      <c r="U127" s="116"/>
      <c r="V127" s="116"/>
      <c r="W127" s="116"/>
      <c r="X127" s="116"/>
      <c r="Y127" s="116"/>
      <c r="Z127" s="116"/>
      <c r="AA127" s="116"/>
      <c r="AB127" s="116"/>
      <c r="AC127" s="116"/>
      <c r="AD127" s="116"/>
      <c r="AE127" s="116"/>
      <c r="AF127" s="116"/>
      <c r="AG127" s="78"/>
      <c r="AH127" s="115" t="s">
        <v>273</v>
      </c>
      <c r="AI127" s="115"/>
      <c r="AJ127" s="116"/>
      <c r="AK127" s="116"/>
      <c r="AL127" s="116"/>
      <c r="AM127" s="116"/>
      <c r="AN127" s="116"/>
      <c r="AO127" s="116"/>
      <c r="AP127" s="116"/>
      <c r="AQ127" s="116"/>
      <c r="AR127" s="116"/>
      <c r="AS127" s="116"/>
      <c r="AT127" s="116"/>
      <c r="AU127" s="116"/>
      <c r="AV127" s="116"/>
      <c r="AW127" s="116"/>
      <c r="AX127" s="116"/>
    </row>
    <row r="128" spans="2:50" ht="12.75" hidden="1" customHeight="1">
      <c r="B128" s="78"/>
      <c r="C128" s="78"/>
      <c r="D128" s="78"/>
      <c r="E128" s="115" t="s">
        <v>56</v>
      </c>
      <c r="F128" s="116"/>
      <c r="G128" s="116"/>
      <c r="H128" s="116"/>
      <c r="I128" s="116"/>
      <c r="J128" s="116"/>
      <c r="K128" s="116"/>
      <c r="L128" s="116"/>
      <c r="M128" s="116"/>
      <c r="N128" s="116"/>
      <c r="O128" s="116"/>
      <c r="P128" s="116"/>
      <c r="Q128" s="116"/>
      <c r="R128" s="116"/>
      <c r="S128" s="78"/>
      <c r="T128" s="115" t="s">
        <v>580</v>
      </c>
      <c r="U128" s="116"/>
      <c r="V128" s="116"/>
      <c r="W128" s="116"/>
      <c r="X128" s="116"/>
      <c r="Y128" s="116"/>
      <c r="Z128" s="116"/>
      <c r="AA128" s="116"/>
      <c r="AB128" s="116"/>
      <c r="AC128" s="116"/>
      <c r="AD128" s="116"/>
      <c r="AE128" s="116"/>
      <c r="AF128" s="116"/>
      <c r="AG128" s="78"/>
      <c r="AH128" s="115" t="s">
        <v>549</v>
      </c>
      <c r="AI128" s="115"/>
      <c r="AJ128" s="116"/>
      <c r="AK128" s="116"/>
      <c r="AL128" s="116"/>
      <c r="AM128" s="116"/>
      <c r="AN128" s="116"/>
      <c r="AO128" s="116"/>
      <c r="AP128" s="116"/>
      <c r="AQ128" s="116"/>
      <c r="AR128" s="116"/>
      <c r="AS128" s="116"/>
      <c r="AT128" s="116"/>
      <c r="AU128" s="116"/>
      <c r="AV128" s="116"/>
      <c r="AW128" s="116"/>
      <c r="AX128" s="116"/>
    </row>
    <row r="129" spans="2:50" ht="12.75" hidden="1" customHeight="1">
      <c r="B129" s="78"/>
      <c r="C129" s="78"/>
      <c r="D129" s="78"/>
      <c r="E129" s="115" t="s">
        <v>58</v>
      </c>
      <c r="F129" s="116"/>
      <c r="G129" s="116"/>
      <c r="H129" s="116"/>
      <c r="I129" s="116"/>
      <c r="J129" s="116"/>
      <c r="K129" s="116"/>
      <c r="L129" s="116"/>
      <c r="M129" s="116"/>
      <c r="N129" s="116"/>
      <c r="O129" s="116"/>
      <c r="P129" s="116"/>
      <c r="Q129" s="116"/>
      <c r="R129" s="116"/>
      <c r="S129" s="78"/>
      <c r="T129" s="115" t="s">
        <v>581</v>
      </c>
      <c r="U129" s="116"/>
      <c r="V129" s="116"/>
      <c r="W129" s="116"/>
      <c r="X129" s="116"/>
      <c r="Y129" s="116"/>
      <c r="Z129" s="116"/>
      <c r="AA129" s="116"/>
      <c r="AB129" s="116"/>
      <c r="AC129" s="116"/>
      <c r="AD129" s="116"/>
      <c r="AE129" s="116"/>
      <c r="AF129" s="116"/>
      <c r="AG129" s="78"/>
      <c r="AH129" s="115" t="s">
        <v>550</v>
      </c>
      <c r="AI129" s="115"/>
      <c r="AJ129" s="116"/>
      <c r="AK129" s="116"/>
      <c r="AL129" s="116"/>
      <c r="AM129" s="116"/>
      <c r="AN129" s="116"/>
      <c r="AO129" s="116"/>
      <c r="AP129" s="116"/>
      <c r="AQ129" s="116"/>
      <c r="AR129" s="116"/>
      <c r="AS129" s="116"/>
      <c r="AT129" s="116"/>
      <c r="AU129" s="116"/>
      <c r="AV129" s="116"/>
      <c r="AW129" s="116"/>
      <c r="AX129" s="116"/>
    </row>
    <row r="130" spans="2:50" ht="12.75" hidden="1" customHeight="1">
      <c r="B130" s="78"/>
      <c r="C130" s="78"/>
      <c r="D130" s="78"/>
      <c r="E130" s="115" t="s">
        <v>60</v>
      </c>
      <c r="F130" s="116"/>
      <c r="G130" s="116"/>
      <c r="H130" s="116"/>
      <c r="I130" s="116"/>
      <c r="J130" s="116"/>
      <c r="K130" s="116"/>
      <c r="L130" s="116"/>
      <c r="M130" s="116"/>
      <c r="N130" s="116"/>
      <c r="O130" s="116"/>
      <c r="P130" s="116"/>
      <c r="Q130" s="116"/>
      <c r="R130" s="116"/>
      <c r="S130" s="78"/>
      <c r="T130" s="115" t="s">
        <v>582</v>
      </c>
      <c r="U130" s="116"/>
      <c r="V130" s="116"/>
      <c r="W130" s="116"/>
      <c r="X130" s="116"/>
      <c r="Y130" s="116"/>
      <c r="Z130" s="116"/>
      <c r="AA130" s="116"/>
      <c r="AB130" s="116"/>
      <c r="AC130" s="116"/>
      <c r="AD130" s="116"/>
      <c r="AE130" s="116"/>
      <c r="AF130" s="116"/>
      <c r="AG130" s="78"/>
      <c r="AH130" s="115" t="s">
        <v>551</v>
      </c>
      <c r="AI130" s="115"/>
      <c r="AJ130" s="116"/>
      <c r="AK130" s="116"/>
      <c r="AL130" s="116"/>
      <c r="AM130" s="116"/>
      <c r="AN130" s="116"/>
      <c r="AO130" s="116"/>
      <c r="AP130" s="116"/>
      <c r="AQ130" s="116"/>
      <c r="AR130" s="116"/>
      <c r="AS130" s="116"/>
      <c r="AT130" s="116"/>
      <c r="AU130" s="116"/>
      <c r="AV130" s="116"/>
      <c r="AW130" s="116"/>
      <c r="AX130" s="116"/>
    </row>
    <row r="131" spans="2:50" ht="12.75" hidden="1" customHeight="1">
      <c r="B131" s="78"/>
      <c r="C131" s="78"/>
      <c r="D131" s="78"/>
      <c r="E131" s="115" t="s">
        <v>62</v>
      </c>
      <c r="F131" s="116"/>
      <c r="G131" s="116"/>
      <c r="H131" s="116"/>
      <c r="I131" s="116"/>
      <c r="J131" s="116"/>
      <c r="K131" s="116"/>
      <c r="L131" s="116"/>
      <c r="M131" s="116"/>
      <c r="N131" s="116"/>
      <c r="O131" s="116"/>
      <c r="P131" s="116"/>
      <c r="Q131" s="116"/>
      <c r="R131" s="116"/>
      <c r="S131" s="78"/>
      <c r="T131" s="115" t="s">
        <v>583</v>
      </c>
      <c r="U131" s="116"/>
      <c r="V131" s="116"/>
      <c r="W131" s="116"/>
      <c r="X131" s="116"/>
      <c r="Y131" s="116"/>
      <c r="Z131" s="116"/>
      <c r="AA131" s="116"/>
      <c r="AB131" s="116"/>
      <c r="AC131" s="116"/>
      <c r="AD131" s="116"/>
      <c r="AE131" s="116"/>
      <c r="AF131" s="116"/>
      <c r="AG131" s="78"/>
      <c r="AH131" s="115" t="s">
        <v>552</v>
      </c>
      <c r="AI131" s="115"/>
      <c r="AJ131" s="116"/>
      <c r="AK131" s="116"/>
      <c r="AL131" s="116"/>
      <c r="AM131" s="116"/>
      <c r="AN131" s="116"/>
      <c r="AO131" s="116"/>
      <c r="AP131" s="116"/>
      <c r="AQ131" s="116"/>
      <c r="AR131" s="116"/>
      <c r="AS131" s="116"/>
      <c r="AT131" s="116"/>
      <c r="AU131" s="116"/>
      <c r="AV131" s="116"/>
      <c r="AW131" s="116"/>
      <c r="AX131" s="116"/>
    </row>
    <row r="132" spans="2:50" ht="12.75" hidden="1" customHeight="1">
      <c r="B132" s="78"/>
      <c r="C132" s="78"/>
      <c r="D132" s="78"/>
      <c r="E132" s="115" t="s">
        <v>64</v>
      </c>
      <c r="F132" s="116"/>
      <c r="G132" s="116"/>
      <c r="H132" s="116"/>
      <c r="I132" s="116"/>
      <c r="J132" s="116"/>
      <c r="K132" s="116"/>
      <c r="L132" s="116"/>
      <c r="M132" s="116"/>
      <c r="N132" s="116"/>
      <c r="O132" s="116"/>
      <c r="P132" s="116"/>
      <c r="Q132" s="116"/>
      <c r="R132" s="116"/>
      <c r="S132" s="78"/>
      <c r="T132" s="115" t="s">
        <v>584</v>
      </c>
      <c r="U132" s="116"/>
      <c r="V132" s="116"/>
      <c r="W132" s="116"/>
      <c r="X132" s="116"/>
      <c r="Y132" s="116"/>
      <c r="Z132" s="116"/>
      <c r="AA132" s="116"/>
      <c r="AB132" s="116"/>
      <c r="AC132" s="116"/>
      <c r="AD132" s="116"/>
      <c r="AE132" s="116"/>
      <c r="AF132" s="116"/>
      <c r="AG132" s="78"/>
      <c r="AH132" s="115" t="s">
        <v>553</v>
      </c>
      <c r="AI132" s="115"/>
      <c r="AJ132" s="116"/>
      <c r="AK132" s="116"/>
      <c r="AL132" s="116"/>
      <c r="AM132" s="116"/>
      <c r="AN132" s="116"/>
      <c r="AO132" s="116"/>
      <c r="AP132" s="116"/>
      <c r="AQ132" s="116"/>
      <c r="AR132" s="116"/>
      <c r="AS132" s="116"/>
      <c r="AT132" s="116"/>
      <c r="AU132" s="116"/>
      <c r="AV132" s="116"/>
      <c r="AW132" s="116"/>
      <c r="AX132" s="116"/>
    </row>
    <row r="133" spans="2:50" ht="12.75" hidden="1" customHeight="1">
      <c r="B133" s="78"/>
      <c r="C133" s="78"/>
      <c r="D133" s="78"/>
      <c r="E133" s="115" t="s">
        <v>66</v>
      </c>
      <c r="F133" s="116"/>
      <c r="G133" s="116"/>
      <c r="H133" s="116"/>
      <c r="I133" s="116"/>
      <c r="J133" s="116"/>
      <c r="K133" s="116"/>
      <c r="L133" s="116"/>
      <c r="M133" s="116"/>
      <c r="N133" s="116"/>
      <c r="O133" s="116"/>
      <c r="P133" s="116"/>
      <c r="Q133" s="116"/>
      <c r="R133" s="116"/>
      <c r="S133" s="78"/>
      <c r="T133" s="115" t="s">
        <v>585</v>
      </c>
      <c r="U133" s="116"/>
      <c r="V133" s="116"/>
      <c r="W133" s="116"/>
      <c r="X133" s="116"/>
      <c r="Y133" s="116"/>
      <c r="Z133" s="116"/>
      <c r="AA133" s="116"/>
      <c r="AB133" s="116"/>
      <c r="AC133" s="116"/>
      <c r="AD133" s="116"/>
      <c r="AE133" s="116"/>
      <c r="AF133" s="116"/>
      <c r="AG133" s="78"/>
      <c r="AH133" s="115"/>
      <c r="AI133" s="115"/>
      <c r="AJ133" s="116"/>
      <c r="AK133" s="116"/>
      <c r="AL133" s="116"/>
      <c r="AM133" s="116"/>
      <c r="AN133" s="116"/>
      <c r="AO133" s="116"/>
      <c r="AP133" s="116"/>
      <c r="AQ133" s="116"/>
      <c r="AR133" s="116"/>
      <c r="AS133" s="116"/>
      <c r="AT133" s="116"/>
      <c r="AU133" s="116"/>
      <c r="AV133" s="116"/>
      <c r="AW133" s="116"/>
      <c r="AX133" s="116"/>
    </row>
    <row r="134" spans="2:50" ht="12.75" hidden="1" customHeight="1">
      <c r="B134" s="78"/>
      <c r="C134" s="78"/>
      <c r="D134" s="78"/>
      <c r="E134" s="115" t="s">
        <v>68</v>
      </c>
      <c r="F134" s="116"/>
      <c r="G134" s="116"/>
      <c r="H134" s="116"/>
      <c r="I134" s="116"/>
      <c r="J134" s="116"/>
      <c r="K134" s="116"/>
      <c r="L134" s="116"/>
      <c r="M134" s="116"/>
      <c r="N134" s="116"/>
      <c r="O134" s="116"/>
      <c r="P134" s="116"/>
      <c r="Q134" s="116"/>
      <c r="R134" s="116"/>
      <c r="S134" s="78"/>
      <c r="T134" s="115" t="s">
        <v>586</v>
      </c>
      <c r="U134" s="116"/>
      <c r="V134" s="116"/>
      <c r="W134" s="116"/>
      <c r="X134" s="116"/>
      <c r="Y134" s="116"/>
      <c r="Z134" s="116"/>
      <c r="AA134" s="116"/>
      <c r="AB134" s="116"/>
      <c r="AC134" s="116"/>
      <c r="AD134" s="116"/>
      <c r="AE134" s="116"/>
      <c r="AF134" s="116"/>
      <c r="AG134" s="78"/>
      <c r="AH134" s="115"/>
      <c r="AI134" s="115"/>
      <c r="AJ134" s="116"/>
      <c r="AK134" s="116"/>
      <c r="AL134" s="116"/>
      <c r="AM134" s="116"/>
      <c r="AN134" s="116"/>
      <c r="AO134" s="116"/>
      <c r="AP134" s="116"/>
      <c r="AQ134" s="116"/>
      <c r="AR134" s="116"/>
      <c r="AS134" s="116"/>
      <c r="AT134" s="116"/>
      <c r="AU134" s="116"/>
      <c r="AV134" s="116"/>
      <c r="AW134" s="116"/>
      <c r="AX134" s="116"/>
    </row>
    <row r="135" spans="2:50" ht="12.75" hidden="1" customHeight="1">
      <c r="B135" s="78"/>
      <c r="C135" s="78"/>
      <c r="D135" s="78"/>
      <c r="E135" s="115" t="s">
        <v>70</v>
      </c>
      <c r="F135" s="116"/>
      <c r="G135" s="116"/>
      <c r="H135" s="116"/>
      <c r="I135" s="116"/>
      <c r="J135" s="116"/>
      <c r="K135" s="116"/>
      <c r="L135" s="116"/>
      <c r="M135" s="116"/>
      <c r="N135" s="116"/>
      <c r="O135" s="116"/>
      <c r="P135" s="116"/>
      <c r="Q135" s="116"/>
      <c r="R135" s="116"/>
      <c r="S135" s="78"/>
      <c r="T135" s="115" t="s">
        <v>587</v>
      </c>
      <c r="U135" s="116"/>
      <c r="V135" s="116"/>
      <c r="W135" s="116"/>
      <c r="X135" s="116"/>
      <c r="Y135" s="116"/>
      <c r="Z135" s="116"/>
      <c r="AA135" s="116"/>
      <c r="AB135" s="116"/>
      <c r="AC135" s="116"/>
      <c r="AD135" s="116"/>
      <c r="AE135" s="116"/>
      <c r="AF135" s="116"/>
      <c r="AG135" s="78"/>
      <c r="AH135" s="73"/>
      <c r="AI135" s="73"/>
      <c r="AJ135" s="73"/>
      <c r="AK135" s="73"/>
      <c r="AL135" s="73"/>
      <c r="AM135" s="73"/>
      <c r="AN135" s="73"/>
      <c r="AO135" s="73"/>
      <c r="AP135" s="73"/>
      <c r="AQ135" s="73"/>
      <c r="AR135" s="73"/>
      <c r="AS135" s="73"/>
      <c r="AT135" s="73"/>
      <c r="AU135" s="73"/>
      <c r="AV135" s="73"/>
      <c r="AW135" s="73"/>
      <c r="AX135" s="73"/>
    </row>
    <row r="136" spans="2:50" ht="12.75" hidden="1" customHeight="1">
      <c r="B136" s="78"/>
      <c r="C136" s="78"/>
      <c r="D136" s="78"/>
      <c r="E136" s="115" t="s">
        <v>72</v>
      </c>
      <c r="F136" s="116"/>
      <c r="G136" s="116"/>
      <c r="H136" s="116"/>
      <c r="I136" s="116"/>
      <c r="J136" s="116"/>
      <c r="K136" s="116"/>
      <c r="L136" s="116"/>
      <c r="M136" s="116"/>
      <c r="N136" s="116"/>
      <c r="O136" s="116"/>
      <c r="P136" s="116"/>
      <c r="Q136" s="116"/>
      <c r="R136" s="116"/>
      <c r="S136" s="78"/>
      <c r="T136" s="115" t="s">
        <v>588</v>
      </c>
      <c r="U136" s="116"/>
      <c r="V136" s="116"/>
      <c r="W136" s="116"/>
      <c r="X136" s="116"/>
      <c r="Y136" s="116"/>
      <c r="Z136" s="116"/>
      <c r="AA136" s="116"/>
      <c r="AB136" s="116"/>
      <c r="AC136" s="116"/>
      <c r="AD136" s="116"/>
      <c r="AE136" s="116"/>
      <c r="AF136" s="116"/>
      <c r="AG136" s="78"/>
      <c r="AH136" s="73"/>
      <c r="AI136" s="73"/>
      <c r="AJ136" s="73"/>
      <c r="AK136" s="73"/>
      <c r="AL136" s="73"/>
      <c r="AM136" s="73"/>
      <c r="AN136" s="73"/>
      <c r="AO136" s="73"/>
      <c r="AP136" s="73"/>
      <c r="AQ136" s="73"/>
      <c r="AR136" s="73"/>
      <c r="AS136" s="73"/>
      <c r="AT136" s="73"/>
      <c r="AU136" s="73"/>
      <c r="AV136" s="73"/>
      <c r="AW136" s="73"/>
      <c r="AX136" s="73"/>
    </row>
    <row r="137" spans="2:50" ht="12.75" hidden="1" customHeight="1">
      <c r="B137" s="78"/>
      <c r="C137" s="78"/>
      <c r="D137" s="78"/>
      <c r="E137" s="115" t="s">
        <v>74</v>
      </c>
      <c r="F137" s="116"/>
      <c r="G137" s="116"/>
      <c r="H137" s="116"/>
      <c r="I137" s="116"/>
      <c r="J137" s="116"/>
      <c r="K137" s="116"/>
      <c r="L137" s="116"/>
      <c r="M137" s="116"/>
      <c r="N137" s="116"/>
      <c r="O137" s="116"/>
      <c r="P137" s="116"/>
      <c r="Q137" s="116"/>
      <c r="R137" s="116"/>
      <c r="S137" s="78"/>
      <c r="T137" s="115" t="s">
        <v>589</v>
      </c>
      <c r="U137" s="116"/>
      <c r="V137" s="116"/>
      <c r="W137" s="116"/>
      <c r="X137" s="116"/>
      <c r="Y137" s="116"/>
      <c r="Z137" s="116"/>
      <c r="AA137" s="116"/>
      <c r="AB137" s="116"/>
      <c r="AC137" s="116"/>
      <c r="AD137" s="116"/>
      <c r="AE137" s="116"/>
      <c r="AF137" s="116"/>
      <c r="AG137" s="78"/>
      <c r="AH137" s="74" t="s">
        <v>271</v>
      </c>
      <c r="AI137" s="73"/>
      <c r="AJ137" s="78"/>
      <c r="AK137" s="78"/>
      <c r="AL137" s="78"/>
      <c r="AM137" s="78"/>
      <c r="AN137" s="78"/>
      <c r="AO137" s="78"/>
      <c r="AP137" s="78"/>
      <c r="AQ137" s="78"/>
      <c r="AR137" s="78"/>
      <c r="AS137" s="78"/>
      <c r="AT137" s="78"/>
      <c r="AU137" s="78"/>
      <c r="AV137" s="78"/>
      <c r="AW137" s="78"/>
      <c r="AX137" s="78"/>
    </row>
    <row r="138" spans="2:50" ht="12.75" hidden="1" customHeight="1">
      <c r="B138" s="78"/>
      <c r="C138" s="78"/>
      <c r="D138" s="78"/>
      <c r="E138" s="115" t="s">
        <v>76</v>
      </c>
      <c r="F138" s="116"/>
      <c r="G138" s="116"/>
      <c r="H138" s="116"/>
      <c r="I138" s="116"/>
      <c r="J138" s="116"/>
      <c r="K138" s="116"/>
      <c r="L138" s="116"/>
      <c r="M138" s="116"/>
      <c r="N138" s="116"/>
      <c r="O138" s="116"/>
      <c r="P138" s="116"/>
      <c r="Q138" s="116"/>
      <c r="R138" s="116"/>
      <c r="S138" s="78"/>
      <c r="T138" s="115" t="s">
        <v>590</v>
      </c>
      <c r="U138" s="116"/>
      <c r="V138" s="116"/>
      <c r="W138" s="116"/>
      <c r="X138" s="116"/>
      <c r="Y138" s="116"/>
      <c r="Z138" s="116"/>
      <c r="AA138" s="116"/>
      <c r="AB138" s="116"/>
      <c r="AC138" s="116"/>
      <c r="AD138" s="116"/>
      <c r="AE138" s="116"/>
      <c r="AF138" s="116"/>
      <c r="AG138" s="78"/>
      <c r="AH138" s="115" t="s">
        <v>272</v>
      </c>
      <c r="AI138" s="115"/>
      <c r="AJ138" s="116"/>
      <c r="AK138" s="116"/>
      <c r="AL138" s="116"/>
      <c r="AM138" s="116"/>
      <c r="AN138" s="116"/>
      <c r="AO138" s="116"/>
      <c r="AP138" s="116"/>
      <c r="AQ138" s="116"/>
      <c r="AR138" s="116"/>
      <c r="AS138" s="116"/>
      <c r="AT138" s="116"/>
      <c r="AU138" s="116"/>
      <c r="AV138" s="116"/>
      <c r="AW138" s="116"/>
      <c r="AX138" s="116"/>
    </row>
    <row r="139" spans="2:50" ht="12.75" hidden="1" customHeight="1">
      <c r="B139" s="78"/>
      <c r="C139" s="78"/>
      <c r="D139" s="78"/>
      <c r="E139" s="115" t="s">
        <v>78</v>
      </c>
      <c r="F139" s="116"/>
      <c r="G139" s="116"/>
      <c r="H139" s="116"/>
      <c r="I139" s="116"/>
      <c r="J139" s="116"/>
      <c r="K139" s="116"/>
      <c r="L139" s="116"/>
      <c r="M139" s="116"/>
      <c r="N139" s="116"/>
      <c r="O139" s="116"/>
      <c r="P139" s="116"/>
      <c r="Q139" s="116"/>
      <c r="R139" s="116"/>
      <c r="S139" s="78"/>
      <c r="T139" s="115" t="s">
        <v>591</v>
      </c>
      <c r="U139" s="116"/>
      <c r="V139" s="116"/>
      <c r="W139" s="116"/>
      <c r="X139" s="116"/>
      <c r="Y139" s="116"/>
      <c r="Z139" s="116"/>
      <c r="AA139" s="116"/>
      <c r="AB139" s="116"/>
      <c r="AC139" s="116"/>
      <c r="AD139" s="116"/>
      <c r="AE139" s="116"/>
      <c r="AF139" s="116"/>
      <c r="AG139" s="78"/>
      <c r="AH139" s="115" t="s">
        <v>544</v>
      </c>
      <c r="AI139" s="115"/>
      <c r="AJ139" s="116"/>
      <c r="AK139" s="116"/>
      <c r="AL139" s="116"/>
      <c r="AM139" s="116"/>
      <c r="AN139" s="116"/>
      <c r="AO139" s="116"/>
      <c r="AP139" s="116"/>
      <c r="AQ139" s="116"/>
      <c r="AR139" s="116"/>
      <c r="AS139" s="116"/>
      <c r="AT139" s="116"/>
      <c r="AU139" s="116"/>
      <c r="AV139" s="116"/>
      <c r="AW139" s="116"/>
      <c r="AX139" s="116"/>
    </row>
    <row r="140" spans="2:50" ht="12.75" hidden="1" customHeight="1">
      <c r="B140" s="78"/>
      <c r="C140" s="78"/>
      <c r="D140" s="78"/>
      <c r="E140" s="115" t="s">
        <v>80</v>
      </c>
      <c r="F140" s="116"/>
      <c r="G140" s="116"/>
      <c r="H140" s="116"/>
      <c r="I140" s="116"/>
      <c r="J140" s="116"/>
      <c r="K140" s="116"/>
      <c r="L140" s="116"/>
      <c r="M140" s="116"/>
      <c r="N140" s="116"/>
      <c r="O140" s="116"/>
      <c r="P140" s="116"/>
      <c r="Q140" s="116"/>
      <c r="R140" s="116"/>
      <c r="S140" s="78"/>
      <c r="T140" s="115" t="s">
        <v>592</v>
      </c>
      <c r="U140" s="116"/>
      <c r="V140" s="116"/>
      <c r="W140" s="116"/>
      <c r="X140" s="116"/>
      <c r="Y140" s="116"/>
      <c r="Z140" s="116"/>
      <c r="AA140" s="116"/>
      <c r="AB140" s="116"/>
      <c r="AC140" s="116"/>
      <c r="AD140" s="116"/>
      <c r="AE140" s="116"/>
      <c r="AF140" s="116"/>
      <c r="AG140" s="78"/>
      <c r="AH140" s="115" t="s">
        <v>545</v>
      </c>
      <c r="AI140" s="115"/>
      <c r="AJ140" s="116"/>
      <c r="AK140" s="116"/>
      <c r="AL140" s="116"/>
      <c r="AM140" s="116"/>
      <c r="AN140" s="116"/>
      <c r="AO140" s="116"/>
      <c r="AP140" s="116"/>
      <c r="AQ140" s="116"/>
      <c r="AR140" s="116"/>
      <c r="AS140" s="116"/>
      <c r="AT140" s="116"/>
      <c r="AU140" s="116"/>
      <c r="AV140" s="116"/>
      <c r="AW140" s="116"/>
      <c r="AX140" s="116"/>
    </row>
    <row r="141" spans="2:50" ht="12.75" hidden="1" customHeight="1">
      <c r="B141" s="78"/>
      <c r="C141" s="78"/>
      <c r="D141" s="78"/>
      <c r="E141" s="115" t="s">
        <v>82</v>
      </c>
      <c r="F141" s="116"/>
      <c r="G141" s="116"/>
      <c r="H141" s="116"/>
      <c r="I141" s="116"/>
      <c r="J141" s="116"/>
      <c r="K141" s="116"/>
      <c r="L141" s="116"/>
      <c r="M141" s="116"/>
      <c r="N141" s="116"/>
      <c r="O141" s="116"/>
      <c r="P141" s="116"/>
      <c r="Q141" s="116"/>
      <c r="R141" s="116"/>
      <c r="S141" s="78"/>
      <c r="T141" s="115" t="s">
        <v>593</v>
      </c>
      <c r="U141" s="116"/>
      <c r="V141" s="116"/>
      <c r="W141" s="116"/>
      <c r="X141" s="116"/>
      <c r="Y141" s="116"/>
      <c r="Z141" s="116"/>
      <c r="AA141" s="116"/>
      <c r="AB141" s="116"/>
      <c r="AC141" s="116"/>
      <c r="AD141" s="116"/>
      <c r="AE141" s="116"/>
      <c r="AF141" s="116"/>
      <c r="AG141" s="78"/>
      <c r="AH141" s="115" t="s">
        <v>546</v>
      </c>
      <c r="AI141" s="115"/>
      <c r="AJ141" s="116"/>
      <c r="AK141" s="116"/>
      <c r="AL141" s="116"/>
      <c r="AM141" s="116"/>
      <c r="AN141" s="116"/>
      <c r="AO141" s="116"/>
      <c r="AP141" s="116"/>
      <c r="AQ141" s="116"/>
      <c r="AR141" s="116"/>
      <c r="AS141" s="116"/>
      <c r="AT141" s="116"/>
      <c r="AU141" s="116"/>
      <c r="AV141" s="116"/>
      <c r="AW141" s="116"/>
      <c r="AX141" s="116"/>
    </row>
    <row r="142" spans="2:50" ht="12.75" hidden="1" customHeight="1">
      <c r="B142" s="78"/>
      <c r="C142" s="78"/>
      <c r="D142" s="78"/>
      <c r="E142" s="115" t="s">
        <v>84</v>
      </c>
      <c r="F142" s="116"/>
      <c r="G142" s="116"/>
      <c r="H142" s="116"/>
      <c r="I142" s="116"/>
      <c r="J142" s="116"/>
      <c r="K142" s="116"/>
      <c r="L142" s="116"/>
      <c r="M142" s="116"/>
      <c r="N142" s="116"/>
      <c r="O142" s="116"/>
      <c r="P142" s="116"/>
      <c r="Q142" s="116"/>
      <c r="R142" s="116"/>
      <c r="S142" s="78"/>
      <c r="T142" s="115" t="s">
        <v>594</v>
      </c>
      <c r="U142" s="116"/>
      <c r="V142" s="116"/>
      <c r="W142" s="116"/>
      <c r="X142" s="116"/>
      <c r="Y142" s="116"/>
      <c r="Z142" s="116"/>
      <c r="AA142" s="116"/>
      <c r="AB142" s="116"/>
      <c r="AC142" s="116"/>
      <c r="AD142" s="116"/>
      <c r="AE142" s="116"/>
      <c r="AF142" s="116"/>
      <c r="AG142" s="78"/>
      <c r="AH142" s="115" t="s">
        <v>547</v>
      </c>
      <c r="AI142" s="115"/>
      <c r="AJ142" s="116"/>
      <c r="AK142" s="116"/>
      <c r="AL142" s="116"/>
      <c r="AM142" s="116"/>
      <c r="AN142" s="116"/>
      <c r="AO142" s="116"/>
      <c r="AP142" s="116"/>
      <c r="AQ142" s="116"/>
      <c r="AR142" s="116"/>
      <c r="AS142" s="116"/>
      <c r="AT142" s="116"/>
      <c r="AU142" s="116"/>
      <c r="AV142" s="116"/>
      <c r="AW142" s="116"/>
      <c r="AX142" s="116"/>
    </row>
    <row r="143" spans="2:50" ht="12.75" hidden="1" customHeight="1">
      <c r="B143" s="78"/>
      <c r="C143" s="78"/>
      <c r="D143" s="78"/>
      <c r="E143" s="115" t="s">
        <v>86</v>
      </c>
      <c r="F143" s="116"/>
      <c r="G143" s="116"/>
      <c r="H143" s="116"/>
      <c r="I143" s="116"/>
      <c r="J143" s="116"/>
      <c r="K143" s="116"/>
      <c r="L143" s="116"/>
      <c r="M143" s="116"/>
      <c r="N143" s="116"/>
      <c r="O143" s="116"/>
      <c r="P143" s="116"/>
      <c r="Q143" s="116"/>
      <c r="R143" s="116"/>
      <c r="S143" s="78"/>
      <c r="T143" s="115" t="s">
        <v>595</v>
      </c>
      <c r="U143" s="116"/>
      <c r="V143" s="116"/>
      <c r="W143" s="116"/>
      <c r="X143" s="116"/>
      <c r="Y143" s="116"/>
      <c r="Z143" s="116"/>
      <c r="AA143" s="116"/>
      <c r="AB143" s="116"/>
      <c r="AC143" s="116"/>
      <c r="AD143" s="116"/>
      <c r="AE143" s="116"/>
      <c r="AF143" s="116"/>
      <c r="AG143" s="78"/>
      <c r="AH143" s="115" t="s">
        <v>548</v>
      </c>
      <c r="AI143" s="115"/>
      <c r="AJ143" s="116"/>
      <c r="AK143" s="116"/>
      <c r="AL143" s="116"/>
      <c r="AM143" s="116"/>
      <c r="AN143" s="116"/>
      <c r="AO143" s="116"/>
      <c r="AP143" s="116"/>
      <c r="AQ143" s="116"/>
      <c r="AR143" s="116"/>
      <c r="AS143" s="116"/>
      <c r="AT143" s="116"/>
      <c r="AU143" s="116"/>
      <c r="AV143" s="116"/>
      <c r="AW143" s="116"/>
      <c r="AX143" s="116"/>
    </row>
    <row r="144" spans="2:50" ht="12.75" hidden="1" customHeight="1">
      <c r="B144" s="78"/>
      <c r="C144" s="78"/>
      <c r="D144" s="78"/>
      <c r="E144" s="115" t="s">
        <v>88</v>
      </c>
      <c r="F144" s="116"/>
      <c r="G144" s="116"/>
      <c r="H144" s="116"/>
      <c r="I144" s="116"/>
      <c r="J144" s="116"/>
      <c r="K144" s="116"/>
      <c r="L144" s="116"/>
      <c r="M144" s="116"/>
      <c r="N144" s="116"/>
      <c r="O144" s="116"/>
      <c r="P144" s="116"/>
      <c r="Q144" s="116"/>
      <c r="R144" s="116"/>
      <c r="S144" s="78"/>
      <c r="T144" s="115" t="s">
        <v>596</v>
      </c>
      <c r="U144" s="116"/>
      <c r="V144" s="116"/>
      <c r="W144" s="116"/>
      <c r="X144" s="116"/>
      <c r="Y144" s="116"/>
      <c r="Z144" s="116"/>
      <c r="AA144" s="116"/>
      <c r="AB144" s="116"/>
      <c r="AC144" s="116"/>
      <c r="AD144" s="116"/>
      <c r="AE144" s="116"/>
      <c r="AF144" s="116"/>
      <c r="AG144" s="78"/>
      <c r="AH144" s="73"/>
      <c r="AI144" s="73"/>
      <c r="AJ144" s="73"/>
      <c r="AK144" s="73"/>
      <c r="AL144" s="73"/>
      <c r="AM144" s="73"/>
      <c r="AN144" s="73"/>
      <c r="AO144" s="73"/>
      <c r="AP144" s="73"/>
      <c r="AQ144" s="73"/>
      <c r="AR144" s="73"/>
      <c r="AS144" s="73"/>
      <c r="AT144" s="73"/>
      <c r="AU144" s="73"/>
      <c r="AV144" s="73"/>
      <c r="AW144" s="73"/>
      <c r="AX144" s="73"/>
    </row>
    <row r="145" spans="2:50" ht="12.75" hidden="1" customHeight="1">
      <c r="B145" s="78"/>
      <c r="C145" s="78"/>
      <c r="D145" s="78"/>
      <c r="E145" s="115" t="s">
        <v>90</v>
      </c>
      <c r="F145" s="116"/>
      <c r="G145" s="116"/>
      <c r="H145" s="116"/>
      <c r="I145" s="116"/>
      <c r="J145" s="116"/>
      <c r="K145" s="116"/>
      <c r="L145" s="116"/>
      <c r="M145" s="116"/>
      <c r="N145" s="116"/>
      <c r="O145" s="116"/>
      <c r="P145" s="116"/>
      <c r="Q145" s="116"/>
      <c r="R145" s="116"/>
      <c r="S145" s="78"/>
      <c r="T145" s="115" t="s">
        <v>597</v>
      </c>
      <c r="U145" s="116"/>
      <c r="V145" s="116"/>
      <c r="W145" s="116"/>
      <c r="X145" s="116"/>
      <c r="Y145" s="116"/>
      <c r="Z145" s="116"/>
      <c r="AA145" s="116"/>
      <c r="AB145" s="116"/>
      <c r="AC145" s="116"/>
      <c r="AD145" s="116"/>
      <c r="AE145" s="116"/>
      <c r="AF145" s="116"/>
      <c r="AG145" s="78"/>
      <c r="AH145" s="73"/>
      <c r="AI145" s="73"/>
      <c r="AJ145" s="73"/>
      <c r="AK145" s="73"/>
      <c r="AL145" s="73"/>
      <c r="AM145" s="73"/>
      <c r="AN145" s="73"/>
      <c r="AO145" s="73"/>
      <c r="AP145" s="73"/>
      <c r="AQ145" s="73"/>
      <c r="AR145" s="73"/>
      <c r="AS145" s="73"/>
      <c r="AT145" s="73"/>
      <c r="AU145" s="73"/>
      <c r="AV145" s="73"/>
      <c r="AW145" s="73"/>
      <c r="AX145" s="73"/>
    </row>
    <row r="146" spans="2:50" ht="12.75" hidden="1" customHeight="1">
      <c r="B146" s="78"/>
      <c r="C146" s="78"/>
      <c r="D146" s="78"/>
      <c r="E146" s="115" t="s">
        <v>92</v>
      </c>
      <c r="F146" s="116"/>
      <c r="G146" s="116"/>
      <c r="H146" s="116"/>
      <c r="I146" s="116"/>
      <c r="J146" s="116"/>
      <c r="K146" s="116"/>
      <c r="L146" s="116"/>
      <c r="M146" s="116"/>
      <c r="N146" s="116"/>
      <c r="O146" s="116"/>
      <c r="P146" s="116"/>
      <c r="Q146" s="116"/>
      <c r="R146" s="116"/>
      <c r="S146" s="78"/>
      <c r="T146" s="115" t="s">
        <v>598</v>
      </c>
      <c r="U146" s="116"/>
      <c r="V146" s="116"/>
      <c r="W146" s="116"/>
      <c r="X146" s="116"/>
      <c r="Y146" s="116"/>
      <c r="Z146" s="116"/>
      <c r="AA146" s="116"/>
      <c r="AB146" s="116"/>
      <c r="AC146" s="116"/>
      <c r="AD146" s="116"/>
      <c r="AE146" s="116"/>
      <c r="AF146" s="116"/>
      <c r="AG146" s="78"/>
      <c r="AH146" s="74" t="s">
        <v>293</v>
      </c>
      <c r="AI146" s="73"/>
      <c r="AJ146" s="78"/>
      <c r="AK146" s="78"/>
      <c r="AL146" s="78"/>
      <c r="AM146" s="78"/>
      <c r="AN146" s="78"/>
      <c r="AO146" s="78"/>
      <c r="AP146" s="78"/>
      <c r="AQ146" s="78"/>
      <c r="AR146" s="78"/>
      <c r="AS146" s="78"/>
      <c r="AT146" s="78"/>
      <c r="AU146" s="78"/>
      <c r="AV146" s="78"/>
      <c r="AW146" s="78"/>
      <c r="AX146" s="78"/>
    </row>
    <row r="147" spans="2:50" ht="12.75" hidden="1" customHeight="1">
      <c r="B147" s="78"/>
      <c r="C147" s="78"/>
      <c r="D147" s="78"/>
      <c r="E147" s="115" t="s">
        <v>94</v>
      </c>
      <c r="F147" s="116"/>
      <c r="G147" s="116"/>
      <c r="H147" s="116"/>
      <c r="I147" s="116"/>
      <c r="J147" s="116"/>
      <c r="K147" s="116"/>
      <c r="L147" s="116"/>
      <c r="M147" s="116"/>
      <c r="N147" s="116"/>
      <c r="O147" s="116"/>
      <c r="P147" s="116"/>
      <c r="Q147" s="116"/>
      <c r="R147" s="116"/>
      <c r="S147" s="78"/>
      <c r="T147" s="115" t="s">
        <v>599</v>
      </c>
      <c r="U147" s="116"/>
      <c r="V147" s="116"/>
      <c r="W147" s="116"/>
      <c r="X147" s="116"/>
      <c r="Y147" s="116"/>
      <c r="Z147" s="116"/>
      <c r="AA147" s="116"/>
      <c r="AB147" s="116"/>
      <c r="AC147" s="116"/>
      <c r="AD147" s="116"/>
      <c r="AE147" s="116"/>
      <c r="AF147" s="116"/>
      <c r="AG147" s="78"/>
      <c r="AH147" s="120" t="s">
        <v>295</v>
      </c>
      <c r="AI147" s="120"/>
      <c r="AJ147" s="121"/>
      <c r="AK147" s="121"/>
      <c r="AL147" s="121"/>
      <c r="AM147" s="121"/>
      <c r="AN147" s="121"/>
      <c r="AO147" s="121"/>
      <c r="AP147" s="121"/>
      <c r="AQ147" s="121"/>
      <c r="AR147" s="121"/>
      <c r="AS147" s="121"/>
      <c r="AT147" s="121"/>
      <c r="AU147" s="121"/>
      <c r="AV147" s="121"/>
      <c r="AW147" s="121"/>
      <c r="AX147" s="121"/>
    </row>
    <row r="148" spans="2:50" ht="12.75" hidden="1" customHeight="1">
      <c r="B148" s="78"/>
      <c r="C148" s="78"/>
      <c r="D148" s="78"/>
      <c r="E148" s="115" t="s">
        <v>96</v>
      </c>
      <c r="F148" s="116"/>
      <c r="G148" s="116"/>
      <c r="H148" s="116"/>
      <c r="I148" s="116"/>
      <c r="J148" s="116"/>
      <c r="K148" s="116"/>
      <c r="L148" s="116"/>
      <c r="M148" s="116"/>
      <c r="N148" s="116"/>
      <c r="O148" s="116"/>
      <c r="P148" s="116"/>
      <c r="Q148" s="116"/>
      <c r="R148" s="116"/>
      <c r="S148" s="78"/>
      <c r="T148" s="115" t="s">
        <v>600</v>
      </c>
      <c r="U148" s="116"/>
      <c r="V148" s="116"/>
      <c r="W148" s="116"/>
      <c r="X148" s="116"/>
      <c r="Y148" s="116"/>
      <c r="Z148" s="116"/>
      <c r="AA148" s="116"/>
      <c r="AB148" s="116"/>
      <c r="AC148" s="116"/>
      <c r="AD148" s="116"/>
      <c r="AE148" s="116"/>
      <c r="AF148" s="116"/>
      <c r="AG148" s="78"/>
      <c r="AH148" s="120" t="s">
        <v>297</v>
      </c>
      <c r="AI148" s="120"/>
      <c r="AJ148" s="121"/>
      <c r="AK148" s="121"/>
      <c r="AL148" s="121"/>
      <c r="AM148" s="121"/>
      <c r="AN148" s="121"/>
      <c r="AO148" s="121"/>
      <c r="AP148" s="121"/>
      <c r="AQ148" s="121"/>
      <c r="AR148" s="121"/>
      <c r="AS148" s="121"/>
      <c r="AT148" s="121"/>
      <c r="AU148" s="121"/>
      <c r="AV148" s="121"/>
      <c r="AW148" s="121"/>
      <c r="AX148" s="121"/>
    </row>
    <row r="149" spans="2:50" ht="12.75" hidden="1" customHeight="1">
      <c r="B149" s="78"/>
      <c r="C149" s="78"/>
      <c r="D149" s="78"/>
      <c r="E149" s="115" t="s">
        <v>98</v>
      </c>
      <c r="F149" s="116"/>
      <c r="G149" s="116"/>
      <c r="H149" s="116"/>
      <c r="I149" s="116"/>
      <c r="J149" s="116"/>
      <c r="K149" s="116"/>
      <c r="L149" s="116"/>
      <c r="M149" s="116"/>
      <c r="N149" s="116"/>
      <c r="O149" s="116"/>
      <c r="P149" s="116"/>
      <c r="Q149" s="116"/>
      <c r="R149" s="116"/>
      <c r="S149" s="78"/>
      <c r="T149" s="115" t="s">
        <v>601</v>
      </c>
      <c r="U149" s="116"/>
      <c r="V149" s="116"/>
      <c r="W149" s="116"/>
      <c r="X149" s="116"/>
      <c r="Y149" s="116"/>
      <c r="Z149" s="116"/>
      <c r="AA149" s="116"/>
      <c r="AB149" s="116"/>
      <c r="AC149" s="116"/>
      <c r="AD149" s="116"/>
      <c r="AE149" s="116"/>
      <c r="AF149" s="116"/>
      <c r="AG149" s="78"/>
      <c r="AH149" s="120" t="s">
        <v>299</v>
      </c>
      <c r="AI149" s="120"/>
      <c r="AJ149" s="121"/>
      <c r="AK149" s="121"/>
      <c r="AL149" s="121"/>
      <c r="AM149" s="121"/>
      <c r="AN149" s="121"/>
      <c r="AO149" s="121"/>
      <c r="AP149" s="121"/>
      <c r="AQ149" s="121"/>
      <c r="AR149" s="121"/>
      <c r="AS149" s="121"/>
      <c r="AT149" s="121"/>
      <c r="AU149" s="121"/>
      <c r="AV149" s="121"/>
      <c r="AW149" s="121"/>
      <c r="AX149" s="121"/>
    </row>
    <row r="150" spans="2:50" ht="12.75" hidden="1" customHeight="1">
      <c r="B150" s="78"/>
      <c r="C150" s="78"/>
      <c r="D150" s="78"/>
      <c r="E150" s="115" t="s">
        <v>21</v>
      </c>
      <c r="F150" s="116"/>
      <c r="G150" s="116"/>
      <c r="H150" s="116"/>
      <c r="I150" s="116"/>
      <c r="J150" s="116"/>
      <c r="K150" s="116"/>
      <c r="L150" s="116"/>
      <c r="M150" s="116"/>
      <c r="N150" s="116"/>
      <c r="O150" s="116"/>
      <c r="P150" s="116"/>
      <c r="Q150" s="116"/>
      <c r="R150" s="116"/>
      <c r="S150" s="78"/>
      <c r="T150" s="115" t="s">
        <v>602</v>
      </c>
      <c r="U150" s="116"/>
      <c r="V150" s="116"/>
      <c r="W150" s="116"/>
      <c r="X150" s="116"/>
      <c r="Y150" s="116"/>
      <c r="Z150" s="116"/>
      <c r="AA150" s="116"/>
      <c r="AB150" s="116"/>
      <c r="AC150" s="116"/>
      <c r="AD150" s="116"/>
      <c r="AE150" s="116"/>
      <c r="AF150" s="116"/>
      <c r="AG150" s="78"/>
      <c r="AH150" s="120" t="s">
        <v>301</v>
      </c>
      <c r="AI150" s="120"/>
      <c r="AJ150" s="121"/>
      <c r="AK150" s="121"/>
      <c r="AL150" s="121"/>
      <c r="AM150" s="121"/>
      <c r="AN150" s="121"/>
      <c r="AO150" s="121"/>
      <c r="AP150" s="121"/>
      <c r="AQ150" s="121"/>
      <c r="AR150" s="121"/>
      <c r="AS150" s="121"/>
      <c r="AT150" s="121"/>
      <c r="AU150" s="121"/>
      <c r="AV150" s="121"/>
      <c r="AW150" s="121"/>
      <c r="AX150" s="121"/>
    </row>
    <row r="151" spans="2:50" ht="12.75" hidden="1" customHeight="1">
      <c r="B151" s="78"/>
      <c r="C151" s="78"/>
      <c r="D151" s="78"/>
      <c r="E151" s="115" t="s">
        <v>23</v>
      </c>
      <c r="F151" s="115"/>
      <c r="G151" s="115"/>
      <c r="H151" s="115"/>
      <c r="I151" s="115"/>
      <c r="J151" s="115"/>
      <c r="K151" s="115"/>
      <c r="L151" s="115"/>
      <c r="M151" s="115"/>
      <c r="N151" s="115"/>
      <c r="O151" s="115"/>
      <c r="P151" s="115"/>
      <c r="Q151" s="115"/>
      <c r="R151" s="116"/>
      <c r="S151" s="78"/>
      <c r="T151" s="115" t="s">
        <v>603</v>
      </c>
      <c r="U151" s="116"/>
      <c r="V151" s="116"/>
      <c r="W151" s="116"/>
      <c r="X151" s="116"/>
      <c r="Y151" s="116"/>
      <c r="Z151" s="116"/>
      <c r="AA151" s="116"/>
      <c r="AB151" s="116"/>
      <c r="AC151" s="116"/>
      <c r="AD151" s="116"/>
      <c r="AE151" s="116"/>
      <c r="AF151" s="116"/>
      <c r="AG151" s="78"/>
      <c r="AH151" s="120" t="s">
        <v>303</v>
      </c>
      <c r="AI151" s="120"/>
      <c r="AJ151" s="121"/>
      <c r="AK151" s="121"/>
      <c r="AL151" s="121"/>
      <c r="AM151" s="121"/>
      <c r="AN151" s="121"/>
      <c r="AO151" s="121"/>
      <c r="AP151" s="121"/>
      <c r="AQ151" s="121"/>
      <c r="AR151" s="121"/>
      <c r="AS151" s="121"/>
      <c r="AT151" s="121"/>
      <c r="AU151" s="121"/>
      <c r="AV151" s="121"/>
      <c r="AW151" s="121"/>
      <c r="AX151" s="121"/>
    </row>
    <row r="152" spans="2:50" ht="12.75" hidden="1" customHeight="1">
      <c r="B152" s="78"/>
      <c r="C152" s="78"/>
      <c r="D152" s="78"/>
      <c r="E152" s="115" t="s">
        <v>25</v>
      </c>
      <c r="F152" s="115"/>
      <c r="G152" s="115"/>
      <c r="H152" s="115"/>
      <c r="I152" s="115"/>
      <c r="J152" s="115"/>
      <c r="K152" s="115"/>
      <c r="L152" s="115"/>
      <c r="M152" s="115"/>
      <c r="N152" s="115"/>
      <c r="O152" s="115"/>
      <c r="P152" s="115"/>
      <c r="Q152" s="115"/>
      <c r="R152" s="116"/>
      <c r="S152" s="78"/>
      <c r="T152" s="115" t="s">
        <v>604</v>
      </c>
      <c r="U152" s="116"/>
      <c r="V152" s="116"/>
      <c r="W152" s="116"/>
      <c r="X152" s="116"/>
      <c r="Y152" s="116"/>
      <c r="Z152" s="116"/>
      <c r="AA152" s="116"/>
      <c r="AB152" s="116"/>
      <c r="AC152" s="116"/>
      <c r="AD152" s="116"/>
      <c r="AE152" s="116"/>
      <c r="AF152" s="116"/>
      <c r="AG152" s="78"/>
      <c r="AH152" s="120" t="s">
        <v>305</v>
      </c>
      <c r="AI152" s="120"/>
      <c r="AJ152" s="121"/>
      <c r="AK152" s="121"/>
      <c r="AL152" s="121"/>
      <c r="AM152" s="121"/>
      <c r="AN152" s="121"/>
      <c r="AO152" s="121"/>
      <c r="AP152" s="121"/>
      <c r="AQ152" s="121"/>
      <c r="AR152" s="121"/>
      <c r="AS152" s="121"/>
      <c r="AT152" s="121"/>
      <c r="AU152" s="121"/>
      <c r="AV152" s="121"/>
      <c r="AW152" s="121"/>
      <c r="AX152" s="121"/>
    </row>
    <row r="153" spans="2:50" ht="12.75" hidden="1" customHeight="1">
      <c r="B153" s="78"/>
      <c r="C153" s="78"/>
      <c r="D153" s="78"/>
      <c r="E153" s="115" t="s">
        <v>27</v>
      </c>
      <c r="F153" s="115"/>
      <c r="G153" s="115"/>
      <c r="H153" s="115"/>
      <c r="I153" s="115"/>
      <c r="J153" s="115"/>
      <c r="K153" s="115"/>
      <c r="L153" s="115"/>
      <c r="M153" s="115"/>
      <c r="N153" s="115"/>
      <c r="O153" s="115"/>
      <c r="P153" s="115"/>
      <c r="Q153" s="115"/>
      <c r="R153" s="116"/>
      <c r="S153" s="78"/>
      <c r="T153" s="115" t="s">
        <v>605</v>
      </c>
      <c r="U153" s="116"/>
      <c r="V153" s="116"/>
      <c r="W153" s="116"/>
      <c r="X153" s="116"/>
      <c r="Y153" s="116"/>
      <c r="Z153" s="116"/>
      <c r="AA153" s="116"/>
      <c r="AB153" s="116"/>
      <c r="AC153" s="116"/>
      <c r="AD153" s="116"/>
      <c r="AE153" s="116"/>
      <c r="AF153" s="116"/>
      <c r="AG153" s="78"/>
      <c r="AH153" s="73"/>
      <c r="AI153" s="73"/>
      <c r="AJ153" s="78"/>
      <c r="AK153" s="78"/>
      <c r="AL153" s="78"/>
      <c r="AM153" s="78"/>
      <c r="AN153" s="78"/>
      <c r="AO153" s="78"/>
      <c r="AP153" s="78"/>
      <c r="AQ153" s="78"/>
      <c r="AR153" s="78"/>
      <c r="AS153" s="78"/>
      <c r="AT153" s="78"/>
      <c r="AU153" s="78"/>
      <c r="AV153" s="78"/>
      <c r="AW153" s="78"/>
      <c r="AX153" s="78"/>
    </row>
    <row r="154" spans="2:50" ht="12.75" hidden="1" customHeight="1">
      <c r="B154" s="78"/>
      <c r="C154" s="78"/>
      <c r="D154" s="78"/>
      <c r="E154" s="115" t="s">
        <v>29</v>
      </c>
      <c r="F154" s="115"/>
      <c r="G154" s="115"/>
      <c r="H154" s="115"/>
      <c r="I154" s="115"/>
      <c r="J154" s="115"/>
      <c r="K154" s="115"/>
      <c r="L154" s="115"/>
      <c r="M154" s="115"/>
      <c r="N154" s="115"/>
      <c r="O154" s="115"/>
      <c r="P154" s="115"/>
      <c r="Q154" s="115"/>
      <c r="R154" s="116"/>
      <c r="S154" s="78"/>
      <c r="T154" s="115" t="s">
        <v>606</v>
      </c>
      <c r="U154" s="116"/>
      <c r="V154" s="116"/>
      <c r="W154" s="116"/>
      <c r="X154" s="116"/>
      <c r="Y154" s="116"/>
      <c r="Z154" s="116"/>
      <c r="AA154" s="116"/>
      <c r="AB154" s="116"/>
      <c r="AC154" s="116"/>
      <c r="AD154" s="116"/>
      <c r="AE154" s="116"/>
      <c r="AF154" s="116"/>
      <c r="AG154" s="78"/>
      <c r="AH154" s="73"/>
      <c r="AI154" s="73"/>
      <c r="AJ154" s="78"/>
      <c r="AK154" s="78"/>
      <c r="AL154" s="78"/>
      <c r="AM154" s="78"/>
      <c r="AN154" s="78"/>
      <c r="AO154" s="78"/>
      <c r="AP154" s="78"/>
      <c r="AQ154" s="78"/>
      <c r="AR154" s="78"/>
      <c r="AS154" s="78"/>
      <c r="AT154" s="78"/>
      <c r="AU154" s="78"/>
      <c r="AV154" s="78"/>
      <c r="AW154" s="78"/>
      <c r="AX154" s="78"/>
    </row>
    <row r="155" spans="2:50" ht="12.75" hidden="1" customHeight="1">
      <c r="B155" s="78"/>
      <c r="C155" s="78"/>
      <c r="D155" s="78"/>
      <c r="E155" s="115" t="s">
        <v>31</v>
      </c>
      <c r="F155" s="115"/>
      <c r="G155" s="115"/>
      <c r="H155" s="115"/>
      <c r="I155" s="115"/>
      <c r="J155" s="115"/>
      <c r="K155" s="115"/>
      <c r="L155" s="115"/>
      <c r="M155" s="115"/>
      <c r="N155" s="115"/>
      <c r="O155" s="115"/>
      <c r="P155" s="115"/>
      <c r="Q155" s="115"/>
      <c r="R155" s="116"/>
      <c r="S155" s="78"/>
      <c r="T155" s="115" t="s">
        <v>607</v>
      </c>
      <c r="U155" s="116"/>
      <c r="V155" s="116"/>
      <c r="W155" s="116"/>
      <c r="X155" s="116"/>
      <c r="Y155" s="116"/>
      <c r="Z155" s="116"/>
      <c r="AA155" s="116"/>
      <c r="AB155" s="116"/>
      <c r="AC155" s="116"/>
      <c r="AD155" s="116"/>
      <c r="AE155" s="116"/>
      <c r="AF155" s="116"/>
      <c r="AG155" s="78"/>
      <c r="AH155" s="74" t="s">
        <v>309</v>
      </c>
      <c r="AI155" s="73"/>
      <c r="AJ155" s="78"/>
      <c r="AK155" s="78"/>
      <c r="AL155" s="78"/>
      <c r="AM155" s="78"/>
      <c r="AN155" s="78"/>
      <c r="AO155" s="78"/>
      <c r="AP155" s="78"/>
      <c r="AQ155" s="78"/>
      <c r="AR155" s="78"/>
      <c r="AS155" s="78"/>
      <c r="AT155" s="78"/>
      <c r="AU155" s="78"/>
      <c r="AV155" s="78"/>
      <c r="AW155" s="78"/>
      <c r="AX155" s="78"/>
    </row>
    <row r="156" spans="2:50" ht="12.75" hidden="1" customHeight="1">
      <c r="B156" s="78"/>
      <c r="C156" s="78"/>
      <c r="D156" s="78"/>
      <c r="E156" s="115" t="s">
        <v>33</v>
      </c>
      <c r="F156" s="115"/>
      <c r="G156" s="115"/>
      <c r="H156" s="115"/>
      <c r="I156" s="115"/>
      <c r="J156" s="115"/>
      <c r="K156" s="115"/>
      <c r="L156" s="115"/>
      <c r="M156" s="115"/>
      <c r="N156" s="115"/>
      <c r="O156" s="115"/>
      <c r="P156" s="115"/>
      <c r="Q156" s="115"/>
      <c r="R156" s="116"/>
      <c r="S156" s="78"/>
      <c r="T156" s="115" t="s">
        <v>608</v>
      </c>
      <c r="U156" s="116"/>
      <c r="V156" s="116"/>
      <c r="W156" s="116"/>
      <c r="X156" s="116"/>
      <c r="Y156" s="116"/>
      <c r="Z156" s="116"/>
      <c r="AA156" s="116"/>
      <c r="AB156" s="116"/>
      <c r="AC156" s="116"/>
      <c r="AD156" s="116"/>
      <c r="AE156" s="116"/>
      <c r="AF156" s="116"/>
      <c r="AG156" s="78"/>
      <c r="AH156" s="120" t="s">
        <v>311</v>
      </c>
      <c r="AI156" s="120"/>
      <c r="AJ156" s="121"/>
      <c r="AK156" s="121"/>
      <c r="AL156" s="121"/>
      <c r="AM156" s="121"/>
      <c r="AN156" s="121"/>
      <c r="AO156" s="121"/>
      <c r="AP156" s="121"/>
      <c r="AQ156" s="121"/>
      <c r="AR156" s="121"/>
      <c r="AS156" s="121"/>
      <c r="AT156" s="121"/>
      <c r="AU156" s="121"/>
      <c r="AV156" s="121"/>
      <c r="AW156" s="121"/>
      <c r="AX156" s="121"/>
    </row>
    <row r="157" spans="2:50" ht="12.75" hidden="1" customHeight="1">
      <c r="B157" s="78"/>
      <c r="C157" s="78"/>
      <c r="D157" s="78"/>
      <c r="E157" s="115" t="s">
        <v>35</v>
      </c>
      <c r="F157" s="115"/>
      <c r="G157" s="115"/>
      <c r="H157" s="115"/>
      <c r="I157" s="115"/>
      <c r="J157" s="115"/>
      <c r="K157" s="115"/>
      <c r="L157" s="115"/>
      <c r="M157" s="115"/>
      <c r="N157" s="115"/>
      <c r="O157" s="115"/>
      <c r="P157" s="115"/>
      <c r="Q157" s="115"/>
      <c r="R157" s="115"/>
      <c r="S157" s="78"/>
      <c r="T157" s="115" t="s">
        <v>609</v>
      </c>
      <c r="U157" s="116"/>
      <c r="V157" s="116"/>
      <c r="W157" s="116"/>
      <c r="X157" s="116"/>
      <c r="Y157" s="116"/>
      <c r="Z157" s="116"/>
      <c r="AA157" s="116"/>
      <c r="AB157" s="116"/>
      <c r="AC157" s="116"/>
      <c r="AD157" s="116"/>
      <c r="AE157" s="116"/>
      <c r="AF157" s="116"/>
      <c r="AG157" s="78"/>
      <c r="AH157" s="120" t="s">
        <v>824</v>
      </c>
      <c r="AI157" s="120"/>
      <c r="AJ157" s="121"/>
      <c r="AK157" s="121"/>
      <c r="AL157" s="121"/>
      <c r="AM157" s="121"/>
      <c r="AN157" s="121"/>
      <c r="AO157" s="121"/>
      <c r="AP157" s="121"/>
      <c r="AQ157" s="121"/>
      <c r="AR157" s="121"/>
      <c r="AS157" s="121"/>
      <c r="AT157" s="121"/>
      <c r="AU157" s="121"/>
      <c r="AV157" s="121"/>
      <c r="AW157" s="121"/>
      <c r="AX157" s="121"/>
    </row>
    <row r="158" spans="2:50" ht="12.75" hidden="1" customHeight="1">
      <c r="B158" s="78"/>
      <c r="C158" s="78"/>
      <c r="D158" s="78"/>
      <c r="E158" s="115" t="s">
        <v>37</v>
      </c>
      <c r="F158" s="115"/>
      <c r="G158" s="115"/>
      <c r="H158" s="115"/>
      <c r="I158" s="115"/>
      <c r="J158" s="115"/>
      <c r="K158" s="115"/>
      <c r="L158" s="115"/>
      <c r="M158" s="115"/>
      <c r="N158" s="115"/>
      <c r="O158" s="115"/>
      <c r="P158" s="115"/>
      <c r="Q158" s="115"/>
      <c r="R158" s="115"/>
      <c r="S158" s="78"/>
      <c r="T158" s="115" t="s">
        <v>610</v>
      </c>
      <c r="U158" s="116"/>
      <c r="V158" s="116"/>
      <c r="W158" s="116"/>
      <c r="X158" s="116"/>
      <c r="Y158" s="116"/>
      <c r="Z158" s="116"/>
      <c r="AA158" s="116"/>
      <c r="AB158" s="116"/>
      <c r="AC158" s="116"/>
      <c r="AD158" s="116"/>
      <c r="AE158" s="116"/>
      <c r="AF158" s="116"/>
      <c r="AG158" s="78"/>
      <c r="AH158" s="120" t="s">
        <v>315</v>
      </c>
      <c r="AI158" s="120"/>
      <c r="AJ158" s="121"/>
      <c r="AK158" s="121"/>
      <c r="AL158" s="121"/>
      <c r="AM158" s="121"/>
      <c r="AN158" s="121"/>
      <c r="AO158" s="121"/>
      <c r="AP158" s="121"/>
      <c r="AQ158" s="121"/>
      <c r="AR158" s="121"/>
      <c r="AS158" s="121"/>
      <c r="AT158" s="121"/>
      <c r="AU158" s="121"/>
      <c r="AV158" s="121"/>
      <c r="AW158" s="121"/>
      <c r="AX158" s="121"/>
    </row>
    <row r="159" spans="2:50" ht="12.75" hidden="1" customHeight="1">
      <c r="B159" s="78"/>
      <c r="C159" s="78"/>
      <c r="D159" s="78"/>
      <c r="E159" s="115" t="s">
        <v>39</v>
      </c>
      <c r="F159" s="115"/>
      <c r="G159" s="115"/>
      <c r="H159" s="115"/>
      <c r="I159" s="115"/>
      <c r="J159" s="115"/>
      <c r="K159" s="115"/>
      <c r="L159" s="115"/>
      <c r="M159" s="115"/>
      <c r="N159" s="115"/>
      <c r="O159" s="115"/>
      <c r="P159" s="115"/>
      <c r="Q159" s="115"/>
      <c r="R159" s="115"/>
      <c r="S159" s="78"/>
      <c r="T159" s="115" t="s">
        <v>611</v>
      </c>
      <c r="U159" s="116"/>
      <c r="V159" s="116"/>
      <c r="W159" s="116"/>
      <c r="X159" s="116"/>
      <c r="Y159" s="116"/>
      <c r="Z159" s="116"/>
      <c r="AA159" s="116"/>
      <c r="AB159" s="116"/>
      <c r="AC159" s="116"/>
      <c r="AD159" s="116"/>
      <c r="AE159" s="116"/>
      <c r="AF159" s="116"/>
      <c r="AG159" s="78"/>
      <c r="AH159" s="78"/>
      <c r="AI159" s="73"/>
      <c r="AJ159" s="78"/>
      <c r="AK159" s="78"/>
      <c r="AL159" s="78"/>
      <c r="AM159" s="78"/>
      <c r="AN159" s="78"/>
      <c r="AO159" s="78"/>
      <c r="AP159" s="78"/>
      <c r="AQ159" s="78"/>
      <c r="AR159" s="78"/>
      <c r="AS159" s="78"/>
      <c r="AT159" s="78"/>
      <c r="AU159" s="78"/>
      <c r="AV159" s="78"/>
      <c r="AW159" s="78"/>
      <c r="AX159" s="78"/>
    </row>
    <row r="160" spans="2:50" ht="12.75" hidden="1" customHeight="1">
      <c r="B160" s="78"/>
      <c r="C160" s="78"/>
      <c r="D160" s="78"/>
      <c r="E160" s="115" t="s">
        <v>41</v>
      </c>
      <c r="F160" s="115"/>
      <c r="G160" s="115"/>
      <c r="H160" s="115"/>
      <c r="I160" s="115"/>
      <c r="J160" s="115"/>
      <c r="K160" s="115"/>
      <c r="L160" s="115"/>
      <c r="M160" s="115"/>
      <c r="N160" s="115"/>
      <c r="O160" s="115"/>
      <c r="P160" s="115"/>
      <c r="Q160" s="115"/>
      <c r="R160" s="115"/>
      <c r="S160" s="78"/>
      <c r="T160" s="115" t="s">
        <v>612</v>
      </c>
      <c r="U160" s="116"/>
      <c r="V160" s="116"/>
      <c r="W160" s="116"/>
      <c r="X160" s="116"/>
      <c r="Y160" s="116"/>
      <c r="Z160" s="116"/>
      <c r="AA160" s="116"/>
      <c r="AB160" s="116"/>
      <c r="AC160" s="116"/>
      <c r="AD160" s="116"/>
      <c r="AE160" s="116"/>
      <c r="AF160" s="116"/>
      <c r="AG160" s="78"/>
      <c r="AH160" s="78"/>
      <c r="AI160" s="73"/>
      <c r="AJ160" s="78"/>
      <c r="AK160" s="78"/>
      <c r="AL160" s="78"/>
      <c r="AM160" s="78"/>
      <c r="AN160" s="78"/>
      <c r="AO160" s="78"/>
      <c r="AP160" s="78"/>
      <c r="AQ160" s="78"/>
      <c r="AR160" s="78"/>
      <c r="AS160" s="78"/>
      <c r="AT160" s="78"/>
      <c r="AU160" s="78"/>
      <c r="AV160" s="78"/>
      <c r="AW160" s="78"/>
      <c r="AX160" s="78"/>
    </row>
    <row r="161" spans="2:50" ht="12.75" hidden="1" customHeight="1">
      <c r="B161" s="78"/>
      <c r="C161" s="78"/>
      <c r="D161" s="78"/>
      <c r="E161" s="115" t="s">
        <v>43</v>
      </c>
      <c r="F161" s="115"/>
      <c r="G161" s="115"/>
      <c r="H161" s="115"/>
      <c r="I161" s="115"/>
      <c r="J161" s="115"/>
      <c r="K161" s="115"/>
      <c r="L161" s="115"/>
      <c r="M161" s="115"/>
      <c r="N161" s="115"/>
      <c r="O161" s="115"/>
      <c r="P161" s="115"/>
      <c r="Q161" s="115"/>
      <c r="R161" s="115"/>
      <c r="S161" s="78"/>
      <c r="T161" s="115" t="s">
        <v>613</v>
      </c>
      <c r="U161" s="116"/>
      <c r="V161" s="116"/>
      <c r="W161" s="116"/>
      <c r="X161" s="116"/>
      <c r="Y161" s="116"/>
      <c r="Z161" s="116"/>
      <c r="AA161" s="116"/>
      <c r="AB161" s="116"/>
      <c r="AC161" s="116"/>
      <c r="AD161" s="116"/>
      <c r="AE161" s="116"/>
      <c r="AF161" s="116"/>
      <c r="AG161" s="78"/>
      <c r="AH161" s="74" t="s">
        <v>319</v>
      </c>
      <c r="AI161" s="73"/>
      <c r="AJ161" s="78"/>
      <c r="AK161" s="78"/>
      <c r="AL161" s="78"/>
      <c r="AM161" s="78"/>
      <c r="AN161" s="78"/>
      <c r="AO161" s="78"/>
      <c r="AP161" s="78"/>
      <c r="AQ161" s="78"/>
      <c r="AR161" s="78"/>
      <c r="AS161" s="78"/>
      <c r="AT161" s="78"/>
      <c r="AU161" s="78"/>
      <c r="AV161" s="78"/>
      <c r="AW161" s="78"/>
      <c r="AX161" s="78"/>
    </row>
    <row r="162" spans="2:50" ht="12.75" hidden="1" customHeight="1">
      <c r="B162" s="73"/>
      <c r="C162" s="73"/>
      <c r="D162" s="73"/>
      <c r="E162" s="115" t="s">
        <v>45</v>
      </c>
      <c r="F162" s="115"/>
      <c r="G162" s="115"/>
      <c r="H162" s="115"/>
      <c r="I162" s="115"/>
      <c r="J162" s="115"/>
      <c r="K162" s="115"/>
      <c r="L162" s="115"/>
      <c r="M162" s="115"/>
      <c r="N162" s="115"/>
      <c r="O162" s="115"/>
      <c r="P162" s="115"/>
      <c r="Q162" s="115"/>
      <c r="R162" s="115"/>
      <c r="S162" s="78"/>
      <c r="T162" s="115" t="s">
        <v>614</v>
      </c>
      <c r="U162" s="116"/>
      <c r="V162" s="116"/>
      <c r="W162" s="116"/>
      <c r="X162" s="116"/>
      <c r="Y162" s="116"/>
      <c r="Z162" s="116"/>
      <c r="AA162" s="116"/>
      <c r="AB162" s="116"/>
      <c r="AC162" s="116"/>
      <c r="AD162" s="116"/>
      <c r="AE162" s="116"/>
      <c r="AF162" s="116"/>
      <c r="AG162" s="73"/>
      <c r="AH162" s="120" t="s">
        <v>321</v>
      </c>
      <c r="AI162" s="120"/>
      <c r="AJ162" s="121"/>
      <c r="AK162" s="121"/>
      <c r="AL162" s="121"/>
      <c r="AM162" s="121"/>
      <c r="AN162" s="121"/>
      <c r="AO162" s="121"/>
      <c r="AP162" s="121"/>
      <c r="AQ162" s="121"/>
      <c r="AR162" s="121"/>
      <c r="AS162" s="121"/>
      <c r="AT162" s="121"/>
      <c r="AU162" s="121"/>
      <c r="AV162" s="121"/>
      <c r="AW162" s="121"/>
      <c r="AX162" s="121"/>
    </row>
    <row r="163" spans="2:50" ht="12.75" hidden="1" customHeight="1">
      <c r="B163" s="73"/>
      <c r="C163" s="73"/>
      <c r="D163" s="73"/>
      <c r="E163" s="115" t="s">
        <v>47</v>
      </c>
      <c r="F163" s="115"/>
      <c r="G163" s="115"/>
      <c r="H163" s="115"/>
      <c r="I163" s="115"/>
      <c r="J163" s="115"/>
      <c r="K163" s="115"/>
      <c r="L163" s="115"/>
      <c r="M163" s="115"/>
      <c r="N163" s="115"/>
      <c r="O163" s="115"/>
      <c r="P163" s="115"/>
      <c r="Q163" s="115"/>
      <c r="R163" s="115"/>
      <c r="S163" s="73"/>
      <c r="T163" s="115" t="s">
        <v>615</v>
      </c>
      <c r="U163" s="116"/>
      <c r="V163" s="116"/>
      <c r="W163" s="116"/>
      <c r="X163" s="116"/>
      <c r="Y163" s="116"/>
      <c r="Z163" s="116"/>
      <c r="AA163" s="116"/>
      <c r="AB163" s="116"/>
      <c r="AC163" s="116"/>
      <c r="AD163" s="116"/>
      <c r="AE163" s="116"/>
      <c r="AF163" s="116"/>
      <c r="AG163" s="73"/>
      <c r="AH163" s="120" t="s">
        <v>820</v>
      </c>
      <c r="AI163" s="120"/>
      <c r="AJ163" s="121"/>
      <c r="AK163" s="121"/>
      <c r="AL163" s="121"/>
      <c r="AM163" s="121"/>
      <c r="AN163" s="121"/>
      <c r="AO163" s="121"/>
      <c r="AP163" s="121"/>
      <c r="AQ163" s="121"/>
      <c r="AR163" s="121"/>
      <c r="AS163" s="121"/>
      <c r="AT163" s="121"/>
      <c r="AU163" s="121"/>
      <c r="AV163" s="121"/>
      <c r="AW163" s="121"/>
      <c r="AX163" s="121"/>
    </row>
    <row r="164" spans="2:50" ht="12.75" hidden="1" customHeight="1">
      <c r="B164" s="73"/>
      <c r="C164" s="73"/>
      <c r="D164" s="73"/>
      <c r="E164" s="115" t="s">
        <v>49</v>
      </c>
      <c r="F164" s="115"/>
      <c r="G164" s="115"/>
      <c r="H164" s="115"/>
      <c r="I164" s="115"/>
      <c r="J164" s="115"/>
      <c r="K164" s="115"/>
      <c r="L164" s="115"/>
      <c r="M164" s="115"/>
      <c r="N164" s="115"/>
      <c r="O164" s="115"/>
      <c r="P164" s="115"/>
      <c r="Q164" s="115"/>
      <c r="R164" s="115"/>
      <c r="S164" s="73"/>
      <c r="T164" s="115" t="s">
        <v>616</v>
      </c>
      <c r="U164" s="116"/>
      <c r="V164" s="116"/>
      <c r="W164" s="116"/>
      <c r="X164" s="116"/>
      <c r="Y164" s="116"/>
      <c r="Z164" s="116"/>
      <c r="AA164" s="116"/>
      <c r="AB164" s="116"/>
      <c r="AC164" s="116"/>
      <c r="AD164" s="116"/>
      <c r="AE164" s="116"/>
      <c r="AF164" s="116"/>
      <c r="AG164" s="73"/>
      <c r="AH164" s="120" t="s">
        <v>821</v>
      </c>
      <c r="AI164" s="120"/>
      <c r="AJ164" s="121"/>
      <c r="AK164" s="121"/>
      <c r="AL164" s="121"/>
      <c r="AM164" s="121"/>
      <c r="AN164" s="121"/>
      <c r="AO164" s="121"/>
      <c r="AP164" s="121"/>
      <c r="AQ164" s="121"/>
      <c r="AR164" s="121"/>
      <c r="AS164" s="121"/>
      <c r="AT164" s="121"/>
      <c r="AU164" s="121"/>
      <c r="AV164" s="121"/>
      <c r="AW164" s="121"/>
      <c r="AX164" s="121"/>
    </row>
    <row r="165" spans="2:50" ht="12.75" hidden="1" customHeight="1">
      <c r="B165" s="73"/>
      <c r="C165" s="73"/>
      <c r="D165" s="73"/>
      <c r="E165" s="115" t="s">
        <v>51</v>
      </c>
      <c r="F165" s="115"/>
      <c r="G165" s="115"/>
      <c r="H165" s="115"/>
      <c r="I165" s="115"/>
      <c r="J165" s="115"/>
      <c r="K165" s="115"/>
      <c r="L165" s="115"/>
      <c r="M165" s="115"/>
      <c r="N165" s="115"/>
      <c r="O165" s="115"/>
      <c r="P165" s="115"/>
      <c r="Q165" s="115"/>
      <c r="R165" s="115"/>
      <c r="S165" s="73"/>
      <c r="T165" s="115" t="s">
        <v>617</v>
      </c>
      <c r="U165" s="116"/>
      <c r="V165" s="116"/>
      <c r="W165" s="116"/>
      <c r="X165" s="116"/>
      <c r="Y165" s="116"/>
      <c r="Z165" s="116"/>
      <c r="AA165" s="116"/>
      <c r="AB165" s="116"/>
      <c r="AC165" s="116"/>
      <c r="AD165" s="116"/>
      <c r="AE165" s="116"/>
      <c r="AF165" s="116"/>
      <c r="AG165" s="73"/>
      <c r="AH165" s="120" t="s">
        <v>822</v>
      </c>
      <c r="AI165" s="120"/>
      <c r="AJ165" s="121"/>
      <c r="AK165" s="121"/>
      <c r="AL165" s="121"/>
      <c r="AM165" s="121"/>
      <c r="AN165" s="121"/>
      <c r="AO165" s="121"/>
      <c r="AP165" s="121"/>
      <c r="AQ165" s="121"/>
      <c r="AR165" s="121"/>
      <c r="AS165" s="121"/>
      <c r="AT165" s="121"/>
      <c r="AU165" s="121"/>
      <c r="AV165" s="121"/>
      <c r="AW165" s="121"/>
      <c r="AX165" s="121"/>
    </row>
    <row r="166" spans="2:50" ht="12.75" hidden="1" customHeight="1">
      <c r="B166" s="73"/>
      <c r="C166" s="73"/>
      <c r="D166" s="73"/>
      <c r="E166" s="115" t="s">
        <v>53</v>
      </c>
      <c r="F166" s="115"/>
      <c r="G166" s="115"/>
      <c r="H166" s="115"/>
      <c r="I166" s="115"/>
      <c r="J166" s="115"/>
      <c r="K166" s="115"/>
      <c r="L166" s="115"/>
      <c r="M166" s="115"/>
      <c r="N166" s="115"/>
      <c r="O166" s="115"/>
      <c r="P166" s="115"/>
      <c r="Q166" s="115"/>
      <c r="R166" s="115"/>
      <c r="S166" s="73"/>
      <c r="T166" s="115" t="s">
        <v>618</v>
      </c>
      <c r="U166" s="116"/>
      <c r="V166" s="116"/>
      <c r="W166" s="116"/>
      <c r="X166" s="116"/>
      <c r="Y166" s="116"/>
      <c r="Z166" s="116"/>
      <c r="AA166" s="116"/>
      <c r="AB166" s="116"/>
      <c r="AC166" s="116"/>
      <c r="AD166" s="116"/>
      <c r="AE166" s="116"/>
      <c r="AF166" s="116"/>
      <c r="AG166" s="73"/>
      <c r="AH166" s="120" t="s">
        <v>823</v>
      </c>
      <c r="AI166" s="120"/>
      <c r="AJ166" s="121"/>
      <c r="AK166" s="121"/>
      <c r="AL166" s="121"/>
      <c r="AM166" s="121"/>
      <c r="AN166" s="121"/>
      <c r="AO166" s="121"/>
      <c r="AP166" s="121"/>
      <c r="AQ166" s="121"/>
      <c r="AR166" s="121"/>
      <c r="AS166" s="121"/>
      <c r="AT166" s="121"/>
      <c r="AU166" s="121"/>
      <c r="AV166" s="121"/>
      <c r="AW166" s="121"/>
      <c r="AX166" s="121"/>
    </row>
    <row r="167" spans="2:50" ht="12.75" hidden="1" customHeight="1">
      <c r="B167" s="73"/>
      <c r="C167" s="73"/>
      <c r="D167" s="73"/>
      <c r="E167" s="115" t="s">
        <v>55</v>
      </c>
      <c r="F167" s="115"/>
      <c r="G167" s="115"/>
      <c r="H167" s="115"/>
      <c r="I167" s="115"/>
      <c r="J167" s="115"/>
      <c r="K167" s="115"/>
      <c r="L167" s="115"/>
      <c r="M167" s="115"/>
      <c r="N167" s="115"/>
      <c r="O167" s="115"/>
      <c r="P167" s="115"/>
      <c r="Q167" s="115"/>
      <c r="R167" s="115"/>
      <c r="S167" s="73"/>
      <c r="T167" s="115" t="s">
        <v>619</v>
      </c>
      <c r="U167" s="116"/>
      <c r="V167" s="116"/>
      <c r="W167" s="116"/>
      <c r="X167" s="116"/>
      <c r="Y167" s="116"/>
      <c r="Z167" s="116"/>
      <c r="AA167" s="116"/>
      <c r="AB167" s="116"/>
      <c r="AC167" s="116"/>
      <c r="AD167" s="116"/>
      <c r="AE167" s="116"/>
      <c r="AF167" s="116"/>
      <c r="AG167" s="73"/>
      <c r="AH167" s="120"/>
      <c r="AI167" s="120"/>
      <c r="AJ167" s="121"/>
      <c r="AK167" s="121"/>
      <c r="AL167" s="121"/>
      <c r="AM167" s="121"/>
      <c r="AN167" s="121"/>
      <c r="AO167" s="121"/>
      <c r="AP167" s="121"/>
      <c r="AQ167" s="121"/>
      <c r="AR167" s="121"/>
      <c r="AS167" s="121"/>
      <c r="AT167" s="121"/>
      <c r="AU167" s="121"/>
      <c r="AV167" s="121"/>
      <c r="AW167" s="121"/>
      <c r="AX167" s="121"/>
    </row>
    <row r="168" spans="2:50" ht="12.75" hidden="1" customHeight="1">
      <c r="B168" s="73"/>
      <c r="C168" s="73"/>
      <c r="D168" s="73"/>
      <c r="E168" s="115" t="s">
        <v>57</v>
      </c>
      <c r="F168" s="115"/>
      <c r="G168" s="115"/>
      <c r="H168" s="115"/>
      <c r="I168" s="115"/>
      <c r="J168" s="115"/>
      <c r="K168" s="115"/>
      <c r="L168" s="115"/>
      <c r="M168" s="115"/>
      <c r="N168" s="115"/>
      <c r="O168" s="115"/>
      <c r="P168" s="115"/>
      <c r="Q168" s="115"/>
      <c r="R168" s="115"/>
      <c r="S168" s="73"/>
      <c r="T168" s="115" t="s">
        <v>620</v>
      </c>
      <c r="U168" s="116"/>
      <c r="V168" s="116"/>
      <c r="W168" s="116"/>
      <c r="X168" s="116"/>
      <c r="Y168" s="116"/>
      <c r="Z168" s="116"/>
      <c r="AA168" s="116"/>
      <c r="AB168" s="116"/>
      <c r="AC168" s="116"/>
      <c r="AD168" s="116"/>
      <c r="AE168" s="116"/>
      <c r="AF168" s="116"/>
      <c r="AG168" s="73"/>
      <c r="AH168" s="120"/>
      <c r="AI168" s="120"/>
      <c r="AJ168" s="121"/>
      <c r="AK168" s="121"/>
      <c r="AL168" s="121"/>
      <c r="AM168" s="121"/>
      <c r="AN168" s="121"/>
      <c r="AO168" s="121"/>
      <c r="AP168" s="121"/>
      <c r="AQ168" s="121"/>
      <c r="AR168" s="121"/>
      <c r="AS168" s="121"/>
      <c r="AT168" s="121"/>
      <c r="AU168" s="121"/>
      <c r="AV168" s="121"/>
      <c r="AW168" s="121"/>
      <c r="AX168" s="121"/>
    </row>
    <row r="169" spans="2:50" ht="12.75" hidden="1" customHeight="1">
      <c r="B169" s="73"/>
      <c r="C169" s="73"/>
      <c r="D169" s="73"/>
      <c r="E169" s="115" t="s">
        <v>59</v>
      </c>
      <c r="F169" s="115"/>
      <c r="G169" s="115"/>
      <c r="H169" s="115"/>
      <c r="I169" s="115"/>
      <c r="J169" s="115"/>
      <c r="K169" s="115"/>
      <c r="L169" s="115"/>
      <c r="M169" s="115"/>
      <c r="N169" s="115"/>
      <c r="O169" s="115"/>
      <c r="P169" s="115"/>
      <c r="Q169" s="115"/>
      <c r="R169" s="115"/>
      <c r="S169" s="73"/>
      <c r="T169" s="115" t="s">
        <v>621</v>
      </c>
      <c r="U169" s="116"/>
      <c r="V169" s="116"/>
      <c r="W169" s="116"/>
      <c r="X169" s="116"/>
      <c r="Y169" s="116"/>
      <c r="Z169" s="116"/>
      <c r="AA169" s="116"/>
      <c r="AB169" s="116"/>
      <c r="AC169" s="116"/>
      <c r="AD169" s="116"/>
      <c r="AE169" s="116"/>
      <c r="AF169" s="116"/>
      <c r="AG169" s="73"/>
      <c r="AH169" s="120"/>
      <c r="AI169" s="120"/>
      <c r="AJ169" s="121"/>
      <c r="AK169" s="121"/>
      <c r="AL169" s="121"/>
      <c r="AM169" s="121"/>
      <c r="AN169" s="121"/>
      <c r="AO169" s="121"/>
      <c r="AP169" s="121"/>
      <c r="AQ169" s="121"/>
      <c r="AR169" s="121"/>
      <c r="AS169" s="121"/>
      <c r="AT169" s="121"/>
      <c r="AU169" s="121"/>
      <c r="AV169" s="121"/>
      <c r="AW169" s="121"/>
      <c r="AX169" s="121"/>
    </row>
    <row r="170" spans="2:50" ht="12.75" hidden="1" customHeight="1">
      <c r="B170" s="73"/>
      <c r="C170" s="73"/>
      <c r="D170" s="73"/>
      <c r="E170" s="115" t="s">
        <v>61</v>
      </c>
      <c r="F170" s="115"/>
      <c r="G170" s="115"/>
      <c r="H170" s="115"/>
      <c r="I170" s="115"/>
      <c r="J170" s="115"/>
      <c r="K170" s="115"/>
      <c r="L170" s="115"/>
      <c r="M170" s="115"/>
      <c r="N170" s="115"/>
      <c r="O170" s="115"/>
      <c r="P170" s="115"/>
      <c r="Q170" s="115"/>
      <c r="R170" s="115"/>
      <c r="S170" s="73"/>
      <c r="T170" s="115" t="s">
        <v>622</v>
      </c>
      <c r="U170" s="116"/>
      <c r="V170" s="116"/>
      <c r="W170" s="116"/>
      <c r="X170" s="116"/>
      <c r="Y170" s="116"/>
      <c r="Z170" s="116"/>
      <c r="AA170" s="116"/>
      <c r="AB170" s="116"/>
      <c r="AC170" s="116"/>
      <c r="AD170" s="116"/>
      <c r="AE170" s="116"/>
      <c r="AF170" s="116"/>
      <c r="AG170" s="73"/>
      <c r="AH170" s="120"/>
      <c r="AI170" s="120"/>
      <c r="AJ170" s="121"/>
      <c r="AK170" s="121"/>
      <c r="AL170" s="121"/>
      <c r="AM170" s="121"/>
      <c r="AN170" s="121"/>
      <c r="AO170" s="121"/>
      <c r="AP170" s="121"/>
      <c r="AQ170" s="121"/>
      <c r="AR170" s="121"/>
      <c r="AS170" s="121"/>
      <c r="AT170" s="121"/>
      <c r="AU170" s="121"/>
      <c r="AV170" s="121"/>
      <c r="AW170" s="121"/>
      <c r="AX170" s="121"/>
    </row>
    <row r="171" spans="2:50" ht="12.75" hidden="1" customHeight="1">
      <c r="B171" s="73"/>
      <c r="C171" s="73"/>
      <c r="D171" s="73"/>
      <c r="E171" s="115" t="s">
        <v>63</v>
      </c>
      <c r="F171" s="115"/>
      <c r="G171" s="115"/>
      <c r="H171" s="115"/>
      <c r="I171" s="115"/>
      <c r="J171" s="115"/>
      <c r="K171" s="115"/>
      <c r="L171" s="115"/>
      <c r="M171" s="115"/>
      <c r="N171" s="115"/>
      <c r="O171" s="115"/>
      <c r="P171" s="115"/>
      <c r="Q171" s="115"/>
      <c r="R171" s="115"/>
      <c r="S171" s="73"/>
      <c r="T171" s="115" t="s">
        <v>623</v>
      </c>
      <c r="U171" s="116"/>
      <c r="V171" s="116"/>
      <c r="W171" s="116"/>
      <c r="X171" s="116"/>
      <c r="Y171" s="116"/>
      <c r="Z171" s="116"/>
      <c r="AA171" s="116"/>
      <c r="AB171" s="116"/>
      <c r="AC171" s="116"/>
      <c r="AD171" s="116"/>
      <c r="AE171" s="116"/>
      <c r="AF171" s="116"/>
      <c r="AG171" s="73"/>
      <c r="AH171" s="120"/>
      <c r="AI171" s="120"/>
      <c r="AJ171" s="121"/>
      <c r="AK171" s="121"/>
      <c r="AL171" s="121"/>
      <c r="AM171" s="121"/>
      <c r="AN171" s="121"/>
      <c r="AO171" s="121"/>
      <c r="AP171" s="121"/>
      <c r="AQ171" s="121"/>
      <c r="AR171" s="121"/>
      <c r="AS171" s="121"/>
      <c r="AT171" s="121"/>
      <c r="AU171" s="121"/>
      <c r="AV171" s="121"/>
      <c r="AW171" s="121"/>
      <c r="AX171" s="121"/>
    </row>
    <row r="172" spans="2:50" ht="12.75" hidden="1" customHeight="1">
      <c r="B172" s="73"/>
      <c r="C172" s="73"/>
      <c r="D172" s="73"/>
      <c r="E172" s="115" t="s">
        <v>65</v>
      </c>
      <c r="F172" s="115"/>
      <c r="G172" s="115"/>
      <c r="H172" s="115"/>
      <c r="I172" s="115"/>
      <c r="J172" s="115"/>
      <c r="K172" s="115"/>
      <c r="L172" s="115"/>
      <c r="M172" s="115"/>
      <c r="N172" s="115"/>
      <c r="O172" s="115"/>
      <c r="P172" s="115"/>
      <c r="Q172" s="115"/>
      <c r="R172" s="115"/>
      <c r="S172" s="73"/>
      <c r="T172" s="115" t="s">
        <v>624</v>
      </c>
      <c r="U172" s="116"/>
      <c r="V172" s="116"/>
      <c r="W172" s="116"/>
      <c r="X172" s="116"/>
      <c r="Y172" s="116"/>
      <c r="Z172" s="116"/>
      <c r="AA172" s="116"/>
      <c r="AB172" s="116"/>
      <c r="AC172" s="116"/>
      <c r="AD172" s="116"/>
      <c r="AE172" s="116"/>
      <c r="AF172" s="116"/>
      <c r="AG172" s="73"/>
      <c r="AH172" s="120"/>
      <c r="AI172" s="120"/>
      <c r="AJ172" s="121"/>
      <c r="AK172" s="121"/>
      <c r="AL172" s="121"/>
      <c r="AM172" s="121"/>
      <c r="AN172" s="121"/>
      <c r="AO172" s="121"/>
      <c r="AP172" s="121"/>
      <c r="AQ172" s="121"/>
      <c r="AR172" s="121"/>
      <c r="AS172" s="121"/>
      <c r="AT172" s="121"/>
      <c r="AU172" s="121"/>
      <c r="AV172" s="121"/>
      <c r="AW172" s="121"/>
      <c r="AX172" s="121"/>
    </row>
    <row r="173" spans="2:50" ht="12.75" hidden="1" customHeight="1">
      <c r="B173" s="73"/>
      <c r="C173" s="73"/>
      <c r="D173" s="73"/>
      <c r="E173" s="115" t="s">
        <v>67</v>
      </c>
      <c r="F173" s="115"/>
      <c r="G173" s="115"/>
      <c r="H173" s="115"/>
      <c r="I173" s="115"/>
      <c r="J173" s="115"/>
      <c r="K173" s="115"/>
      <c r="L173" s="115"/>
      <c r="M173" s="115"/>
      <c r="N173" s="115"/>
      <c r="O173" s="115"/>
      <c r="P173" s="115"/>
      <c r="Q173" s="115"/>
      <c r="R173" s="115"/>
      <c r="S173" s="73"/>
      <c r="T173" s="115" t="s">
        <v>625</v>
      </c>
      <c r="U173" s="116"/>
      <c r="V173" s="116"/>
      <c r="W173" s="116"/>
      <c r="X173" s="116"/>
      <c r="Y173" s="116"/>
      <c r="Z173" s="116"/>
      <c r="AA173" s="116"/>
      <c r="AB173" s="116"/>
      <c r="AC173" s="116"/>
      <c r="AD173" s="116"/>
      <c r="AE173" s="116"/>
      <c r="AF173" s="116"/>
      <c r="AG173" s="73"/>
      <c r="AH173" s="73"/>
      <c r="AI173" s="73"/>
      <c r="AJ173" s="73"/>
      <c r="AK173" s="73"/>
      <c r="AL173" s="73"/>
      <c r="AM173" s="73"/>
      <c r="AN173" s="73"/>
      <c r="AO173" s="73"/>
      <c r="AP173" s="73"/>
      <c r="AQ173" s="73"/>
      <c r="AR173" s="73"/>
      <c r="AS173" s="73"/>
      <c r="AT173" s="73"/>
      <c r="AU173" s="73"/>
      <c r="AV173" s="73"/>
      <c r="AW173" s="73"/>
      <c r="AX173" s="73"/>
    </row>
    <row r="174" spans="2:50" ht="12.75" hidden="1" customHeight="1">
      <c r="B174" s="73"/>
      <c r="C174" s="73"/>
      <c r="D174" s="73"/>
      <c r="E174" s="115" t="s">
        <v>69</v>
      </c>
      <c r="F174" s="115"/>
      <c r="G174" s="115"/>
      <c r="H174" s="115"/>
      <c r="I174" s="115"/>
      <c r="J174" s="115"/>
      <c r="K174" s="115"/>
      <c r="L174" s="115"/>
      <c r="M174" s="115"/>
      <c r="N174" s="115"/>
      <c r="O174" s="115"/>
      <c r="P174" s="115"/>
      <c r="Q174" s="115"/>
      <c r="R174" s="115"/>
      <c r="S174" s="73"/>
      <c r="T174" s="115" t="s">
        <v>626</v>
      </c>
      <c r="U174" s="116"/>
      <c r="V174" s="116"/>
      <c r="W174" s="116"/>
      <c r="X174" s="116"/>
      <c r="Y174" s="116"/>
      <c r="Z174" s="116"/>
      <c r="AA174" s="116"/>
      <c r="AB174" s="116"/>
      <c r="AC174" s="116"/>
      <c r="AD174" s="116"/>
      <c r="AE174" s="116"/>
      <c r="AF174" s="116"/>
      <c r="AG174" s="73"/>
      <c r="AH174" s="73"/>
      <c r="AI174" s="73"/>
      <c r="AJ174" s="73"/>
      <c r="AK174" s="73"/>
      <c r="AL174" s="73"/>
      <c r="AM174" s="73"/>
      <c r="AN174" s="73"/>
      <c r="AO174" s="73"/>
      <c r="AP174" s="73"/>
      <c r="AQ174" s="73"/>
      <c r="AR174" s="73"/>
      <c r="AS174" s="73"/>
      <c r="AT174" s="73"/>
      <c r="AU174" s="73"/>
      <c r="AV174" s="73"/>
      <c r="AW174" s="73"/>
      <c r="AX174" s="73"/>
    </row>
    <row r="175" spans="2:50" ht="12.75" hidden="1" customHeight="1">
      <c r="E175" s="115" t="s">
        <v>71</v>
      </c>
      <c r="F175" s="115"/>
      <c r="G175" s="115"/>
      <c r="H175" s="115"/>
      <c r="I175" s="115"/>
      <c r="J175" s="115"/>
      <c r="K175" s="115"/>
      <c r="L175" s="115"/>
      <c r="M175" s="115"/>
      <c r="N175" s="115"/>
      <c r="O175" s="115"/>
      <c r="P175" s="115"/>
      <c r="Q175" s="115"/>
      <c r="R175" s="115"/>
      <c r="S175" s="73"/>
      <c r="T175" s="115" t="s">
        <v>627</v>
      </c>
      <c r="U175" s="116"/>
      <c r="V175" s="116"/>
      <c r="W175" s="116"/>
      <c r="X175" s="116"/>
      <c r="Y175" s="116"/>
      <c r="Z175" s="116"/>
      <c r="AA175" s="116"/>
      <c r="AB175" s="116"/>
      <c r="AC175" s="116"/>
      <c r="AD175" s="116"/>
      <c r="AE175" s="116"/>
      <c r="AF175" s="116"/>
    </row>
    <row r="176" spans="2:50" ht="12.75" hidden="1" customHeight="1">
      <c r="E176" s="115" t="s">
        <v>73</v>
      </c>
      <c r="F176" s="115"/>
      <c r="G176" s="115"/>
      <c r="H176" s="115"/>
      <c r="I176" s="115"/>
      <c r="J176" s="115"/>
      <c r="K176" s="115"/>
      <c r="L176" s="115"/>
      <c r="M176" s="115"/>
      <c r="N176" s="115"/>
      <c r="O176" s="115"/>
      <c r="P176" s="115"/>
      <c r="Q176" s="115"/>
      <c r="R176" s="115"/>
      <c r="S176" s="73"/>
      <c r="T176" s="115" t="s">
        <v>628</v>
      </c>
      <c r="U176" s="116"/>
      <c r="V176" s="116"/>
      <c r="W176" s="116"/>
      <c r="X176" s="116"/>
      <c r="Y176" s="116"/>
      <c r="Z176" s="116"/>
      <c r="AA176" s="116"/>
      <c r="AB176" s="116"/>
      <c r="AC176" s="116"/>
      <c r="AD176" s="116"/>
      <c r="AE176" s="116"/>
      <c r="AF176" s="116"/>
    </row>
    <row r="177" spans="5:32" ht="12.75" hidden="1" customHeight="1">
      <c r="E177" s="115" t="s">
        <v>75</v>
      </c>
      <c r="F177" s="115"/>
      <c r="G177" s="115"/>
      <c r="H177" s="115"/>
      <c r="I177" s="115"/>
      <c r="J177" s="115"/>
      <c r="K177" s="115"/>
      <c r="L177" s="115"/>
      <c r="M177" s="115"/>
      <c r="N177" s="115"/>
      <c r="O177" s="115"/>
      <c r="P177" s="115"/>
      <c r="Q177" s="115"/>
      <c r="R177" s="115"/>
      <c r="S177" s="73"/>
      <c r="T177" s="115" t="s">
        <v>629</v>
      </c>
      <c r="U177" s="116"/>
      <c r="V177" s="116"/>
      <c r="W177" s="116"/>
      <c r="X177" s="116"/>
      <c r="Y177" s="116"/>
      <c r="Z177" s="116"/>
      <c r="AA177" s="116"/>
      <c r="AB177" s="116"/>
      <c r="AC177" s="116"/>
      <c r="AD177" s="116"/>
      <c r="AE177" s="116"/>
      <c r="AF177" s="116"/>
    </row>
    <row r="178" spans="5:32" ht="12.75" hidden="1" customHeight="1">
      <c r="E178" s="115" t="s">
        <v>77</v>
      </c>
      <c r="F178" s="115"/>
      <c r="G178" s="115"/>
      <c r="H178" s="115"/>
      <c r="I178" s="115"/>
      <c r="J178" s="115"/>
      <c r="K178" s="115"/>
      <c r="L178" s="115"/>
      <c r="M178" s="115"/>
      <c r="N178" s="115"/>
      <c r="O178" s="115"/>
      <c r="P178" s="115"/>
      <c r="Q178" s="115"/>
      <c r="R178" s="115"/>
      <c r="S178" s="73"/>
      <c r="T178" s="115" t="s">
        <v>630</v>
      </c>
      <c r="U178" s="116"/>
      <c r="V178" s="116"/>
      <c r="W178" s="116"/>
      <c r="X178" s="116"/>
      <c r="Y178" s="116"/>
      <c r="Z178" s="116"/>
      <c r="AA178" s="116"/>
      <c r="AB178" s="116"/>
      <c r="AC178" s="116"/>
      <c r="AD178" s="116"/>
      <c r="AE178" s="116"/>
      <c r="AF178" s="116"/>
    </row>
    <row r="179" spans="5:32" ht="12.75" hidden="1" customHeight="1">
      <c r="E179" s="115" t="s">
        <v>79</v>
      </c>
      <c r="F179" s="115"/>
      <c r="G179" s="115"/>
      <c r="H179" s="115"/>
      <c r="I179" s="115"/>
      <c r="J179" s="115"/>
      <c r="K179" s="115"/>
      <c r="L179" s="115"/>
      <c r="M179" s="115"/>
      <c r="N179" s="115"/>
      <c r="O179" s="115"/>
      <c r="P179" s="115"/>
      <c r="Q179" s="115"/>
      <c r="R179" s="115"/>
      <c r="S179" s="73"/>
      <c r="T179" s="115" t="s">
        <v>631</v>
      </c>
      <c r="U179" s="116"/>
      <c r="V179" s="116"/>
      <c r="W179" s="116"/>
      <c r="X179" s="116"/>
      <c r="Y179" s="116"/>
      <c r="Z179" s="116"/>
      <c r="AA179" s="116"/>
      <c r="AB179" s="116"/>
      <c r="AC179" s="116"/>
      <c r="AD179" s="116"/>
      <c r="AE179" s="116"/>
      <c r="AF179" s="116"/>
    </row>
    <row r="180" spans="5:32" ht="12.75" hidden="1" customHeight="1">
      <c r="E180" s="115" t="s">
        <v>81</v>
      </c>
      <c r="F180" s="115"/>
      <c r="G180" s="115"/>
      <c r="H180" s="115"/>
      <c r="I180" s="115"/>
      <c r="J180" s="115"/>
      <c r="K180" s="115"/>
      <c r="L180" s="115"/>
      <c r="M180" s="115"/>
      <c r="N180" s="115"/>
      <c r="O180" s="115"/>
      <c r="P180" s="115"/>
      <c r="Q180" s="115"/>
      <c r="R180" s="115"/>
      <c r="S180" s="73"/>
      <c r="T180" s="115" t="s">
        <v>632</v>
      </c>
      <c r="U180" s="116"/>
      <c r="V180" s="116"/>
      <c r="W180" s="116"/>
      <c r="X180" s="116"/>
      <c r="Y180" s="116"/>
      <c r="Z180" s="116"/>
      <c r="AA180" s="116"/>
      <c r="AB180" s="116"/>
      <c r="AC180" s="116"/>
      <c r="AD180" s="116"/>
      <c r="AE180" s="116"/>
      <c r="AF180" s="116"/>
    </row>
    <row r="181" spans="5:32" ht="12.75" hidden="1" customHeight="1">
      <c r="E181" s="115" t="s">
        <v>83</v>
      </c>
      <c r="F181" s="115"/>
      <c r="G181" s="115"/>
      <c r="H181" s="115"/>
      <c r="I181" s="115"/>
      <c r="J181" s="115"/>
      <c r="K181" s="115"/>
      <c r="L181" s="115"/>
      <c r="M181" s="115"/>
      <c r="N181" s="115"/>
      <c r="O181" s="115"/>
      <c r="P181" s="115"/>
      <c r="Q181" s="115"/>
      <c r="R181" s="115"/>
      <c r="S181" s="73"/>
      <c r="T181" s="115" t="s">
        <v>633</v>
      </c>
      <c r="U181" s="116"/>
      <c r="V181" s="116"/>
      <c r="W181" s="116"/>
      <c r="X181" s="116"/>
      <c r="Y181" s="116"/>
      <c r="Z181" s="116"/>
      <c r="AA181" s="116"/>
      <c r="AB181" s="116"/>
      <c r="AC181" s="116"/>
      <c r="AD181" s="116"/>
      <c r="AE181" s="116"/>
      <c r="AF181" s="116"/>
    </row>
    <row r="182" spans="5:32" ht="12.75" hidden="1" customHeight="1">
      <c r="E182" s="115" t="s">
        <v>85</v>
      </c>
      <c r="F182" s="115"/>
      <c r="G182" s="115"/>
      <c r="H182" s="115"/>
      <c r="I182" s="115"/>
      <c r="J182" s="115"/>
      <c r="K182" s="115"/>
      <c r="L182" s="115"/>
      <c r="M182" s="115"/>
      <c r="N182" s="115"/>
      <c r="O182" s="115"/>
      <c r="P182" s="115"/>
      <c r="Q182" s="115"/>
      <c r="R182" s="115"/>
      <c r="S182" s="73"/>
      <c r="T182" s="115" t="s">
        <v>634</v>
      </c>
      <c r="U182" s="116"/>
      <c r="V182" s="116"/>
      <c r="W182" s="116"/>
      <c r="X182" s="116"/>
      <c r="Y182" s="116"/>
      <c r="Z182" s="116"/>
      <c r="AA182" s="116"/>
      <c r="AB182" s="116"/>
      <c r="AC182" s="116"/>
      <c r="AD182" s="116"/>
      <c r="AE182" s="116"/>
      <c r="AF182" s="116"/>
    </row>
    <row r="183" spans="5:32" ht="12.75" hidden="1" customHeight="1">
      <c r="E183" s="115" t="s">
        <v>87</v>
      </c>
      <c r="F183" s="115"/>
      <c r="G183" s="115"/>
      <c r="H183" s="115"/>
      <c r="I183" s="115"/>
      <c r="J183" s="115"/>
      <c r="K183" s="115"/>
      <c r="L183" s="115"/>
      <c r="M183" s="115"/>
      <c r="N183" s="115"/>
      <c r="O183" s="115"/>
      <c r="P183" s="115"/>
      <c r="Q183" s="115"/>
      <c r="R183" s="115"/>
      <c r="S183" s="73"/>
      <c r="T183" s="115" t="s">
        <v>635</v>
      </c>
      <c r="U183" s="116"/>
      <c r="V183" s="116"/>
      <c r="W183" s="116"/>
      <c r="X183" s="116"/>
      <c r="Y183" s="116"/>
      <c r="Z183" s="116"/>
      <c r="AA183" s="116"/>
      <c r="AB183" s="116"/>
      <c r="AC183" s="116"/>
      <c r="AD183" s="116"/>
      <c r="AE183" s="116"/>
      <c r="AF183" s="116"/>
    </row>
    <row r="184" spans="5:32" ht="12.75" hidden="1" customHeight="1">
      <c r="E184" s="115" t="s">
        <v>89</v>
      </c>
      <c r="F184" s="115"/>
      <c r="G184" s="115"/>
      <c r="H184" s="115"/>
      <c r="I184" s="115"/>
      <c r="J184" s="115"/>
      <c r="K184" s="115"/>
      <c r="L184" s="115"/>
      <c r="M184" s="115"/>
      <c r="N184" s="115"/>
      <c r="O184" s="115"/>
      <c r="P184" s="115"/>
      <c r="Q184" s="115"/>
      <c r="R184" s="115"/>
      <c r="S184" s="73"/>
      <c r="T184" s="115" t="s">
        <v>636</v>
      </c>
      <c r="U184" s="116"/>
      <c r="V184" s="116"/>
      <c r="W184" s="116"/>
      <c r="X184" s="116"/>
      <c r="Y184" s="116"/>
      <c r="Z184" s="116"/>
      <c r="AA184" s="116"/>
      <c r="AB184" s="116"/>
      <c r="AC184" s="116"/>
      <c r="AD184" s="116"/>
      <c r="AE184" s="116"/>
      <c r="AF184" s="116"/>
    </row>
    <row r="185" spans="5:32" ht="12.75" hidden="1" customHeight="1">
      <c r="E185" s="115" t="s">
        <v>91</v>
      </c>
      <c r="F185" s="115"/>
      <c r="G185" s="115"/>
      <c r="H185" s="115"/>
      <c r="I185" s="115"/>
      <c r="J185" s="115"/>
      <c r="K185" s="115"/>
      <c r="L185" s="115"/>
      <c r="M185" s="115"/>
      <c r="N185" s="115"/>
      <c r="O185" s="115"/>
      <c r="P185" s="115"/>
      <c r="Q185" s="115"/>
      <c r="R185" s="115"/>
      <c r="S185" s="73"/>
      <c r="T185" s="115" t="s">
        <v>637</v>
      </c>
      <c r="U185" s="116"/>
      <c r="V185" s="116"/>
      <c r="W185" s="116"/>
      <c r="X185" s="116"/>
      <c r="Y185" s="116"/>
      <c r="Z185" s="116"/>
      <c r="AA185" s="116"/>
      <c r="AB185" s="116"/>
      <c r="AC185" s="116"/>
      <c r="AD185" s="116"/>
      <c r="AE185" s="116"/>
      <c r="AF185" s="116"/>
    </row>
    <row r="186" spans="5:32" ht="12.75" hidden="1" customHeight="1">
      <c r="E186" s="115" t="s">
        <v>93</v>
      </c>
      <c r="F186" s="115"/>
      <c r="G186" s="115"/>
      <c r="H186" s="115"/>
      <c r="I186" s="115"/>
      <c r="J186" s="115"/>
      <c r="K186" s="115"/>
      <c r="L186" s="115"/>
      <c r="M186" s="115"/>
      <c r="N186" s="115"/>
      <c r="O186" s="115"/>
      <c r="P186" s="115"/>
      <c r="Q186" s="115"/>
      <c r="R186" s="115"/>
      <c r="S186" s="73"/>
      <c r="T186" s="115" t="s">
        <v>638</v>
      </c>
      <c r="U186" s="116"/>
      <c r="V186" s="116"/>
      <c r="W186" s="116"/>
      <c r="X186" s="116"/>
      <c r="Y186" s="116"/>
      <c r="Z186" s="116"/>
      <c r="AA186" s="116"/>
      <c r="AB186" s="116"/>
      <c r="AC186" s="116"/>
      <c r="AD186" s="116"/>
      <c r="AE186" s="116"/>
      <c r="AF186" s="116"/>
    </row>
    <row r="187" spans="5:32" ht="12.75" hidden="1" customHeight="1">
      <c r="E187" s="115" t="s">
        <v>95</v>
      </c>
      <c r="F187" s="115"/>
      <c r="G187" s="115"/>
      <c r="H187" s="115"/>
      <c r="I187" s="115"/>
      <c r="J187" s="115"/>
      <c r="K187" s="115"/>
      <c r="L187" s="115"/>
      <c r="M187" s="115"/>
      <c r="N187" s="115"/>
      <c r="O187" s="115"/>
      <c r="P187" s="115"/>
      <c r="Q187" s="115"/>
      <c r="R187" s="115"/>
      <c r="S187" s="73"/>
      <c r="T187" s="115" t="s">
        <v>639</v>
      </c>
      <c r="U187" s="116"/>
      <c r="V187" s="116"/>
      <c r="W187" s="116"/>
      <c r="X187" s="116"/>
      <c r="Y187" s="116"/>
      <c r="Z187" s="116"/>
      <c r="AA187" s="116"/>
      <c r="AB187" s="116"/>
      <c r="AC187" s="116"/>
      <c r="AD187" s="116"/>
      <c r="AE187" s="116"/>
      <c r="AF187" s="116"/>
    </row>
    <row r="188" spans="5:32" ht="12.75" hidden="1" customHeight="1">
      <c r="E188" s="115" t="s">
        <v>97</v>
      </c>
      <c r="F188" s="115"/>
      <c r="G188" s="115"/>
      <c r="H188" s="115"/>
      <c r="I188" s="115"/>
      <c r="J188" s="115"/>
      <c r="K188" s="115"/>
      <c r="L188" s="115"/>
      <c r="M188" s="115"/>
      <c r="N188" s="115"/>
      <c r="O188" s="115"/>
      <c r="P188" s="115"/>
      <c r="Q188" s="115"/>
      <c r="R188" s="115"/>
      <c r="S188" s="73"/>
      <c r="T188" s="115" t="s">
        <v>640</v>
      </c>
      <c r="U188" s="116"/>
      <c r="V188" s="116"/>
      <c r="W188" s="116"/>
      <c r="X188" s="116"/>
      <c r="Y188" s="116"/>
      <c r="Z188" s="116"/>
      <c r="AA188" s="116"/>
      <c r="AB188" s="116"/>
      <c r="AC188" s="116"/>
      <c r="AD188" s="116"/>
      <c r="AE188" s="116"/>
      <c r="AF188" s="116"/>
    </row>
    <row r="189" spans="5:32" ht="12.75" hidden="1" customHeight="1">
      <c r="E189" s="115" t="s">
        <v>99</v>
      </c>
      <c r="F189" s="115"/>
      <c r="G189" s="115"/>
      <c r="H189" s="115"/>
      <c r="I189" s="115"/>
      <c r="J189" s="115"/>
      <c r="K189" s="115"/>
      <c r="L189" s="115"/>
      <c r="M189" s="115"/>
      <c r="N189" s="115"/>
      <c r="O189" s="115"/>
      <c r="P189" s="115"/>
      <c r="Q189" s="115"/>
      <c r="R189" s="115"/>
      <c r="S189" s="73"/>
      <c r="T189" s="115" t="s">
        <v>641</v>
      </c>
      <c r="U189" s="116"/>
      <c r="V189" s="116"/>
      <c r="W189" s="116"/>
      <c r="X189" s="116"/>
      <c r="Y189" s="116"/>
      <c r="Z189" s="116"/>
      <c r="AA189" s="116"/>
      <c r="AB189" s="116"/>
      <c r="AC189" s="116"/>
      <c r="AD189" s="116"/>
      <c r="AE189" s="116"/>
      <c r="AF189" s="116"/>
    </row>
    <row r="190" spans="5:32" ht="12.75" hidden="1" customHeight="1">
      <c r="E190" s="115" t="s">
        <v>100</v>
      </c>
      <c r="F190" s="115"/>
      <c r="G190" s="115"/>
      <c r="H190" s="115"/>
      <c r="I190" s="115"/>
      <c r="J190" s="115"/>
      <c r="K190" s="115"/>
      <c r="L190" s="115"/>
      <c r="M190" s="115"/>
      <c r="N190" s="115"/>
      <c r="O190" s="115"/>
      <c r="P190" s="115"/>
      <c r="Q190" s="115"/>
      <c r="R190" s="115"/>
      <c r="S190" s="73"/>
      <c r="T190" s="115" t="s">
        <v>642</v>
      </c>
      <c r="U190" s="116"/>
      <c r="V190" s="116"/>
      <c r="W190" s="116"/>
      <c r="X190" s="116"/>
      <c r="Y190" s="116"/>
      <c r="Z190" s="116"/>
      <c r="AA190" s="116"/>
      <c r="AB190" s="116"/>
      <c r="AC190" s="116"/>
      <c r="AD190" s="116"/>
      <c r="AE190" s="116"/>
      <c r="AF190" s="116"/>
    </row>
    <row r="191" spans="5:32" ht="12.75" hidden="1" customHeight="1">
      <c r="E191" s="115" t="s">
        <v>101</v>
      </c>
      <c r="F191" s="115"/>
      <c r="G191" s="115"/>
      <c r="H191" s="115"/>
      <c r="I191" s="115"/>
      <c r="J191" s="115"/>
      <c r="K191" s="115"/>
      <c r="L191" s="115"/>
      <c r="M191" s="115"/>
      <c r="N191" s="115"/>
      <c r="O191" s="115"/>
      <c r="P191" s="115"/>
      <c r="Q191" s="115"/>
      <c r="R191" s="115"/>
      <c r="S191" s="73"/>
      <c r="T191" s="115" t="s">
        <v>643</v>
      </c>
      <c r="U191" s="116"/>
      <c r="V191" s="116"/>
      <c r="W191" s="116"/>
      <c r="X191" s="116"/>
      <c r="Y191" s="116"/>
      <c r="Z191" s="116"/>
      <c r="AA191" s="116"/>
      <c r="AB191" s="116"/>
      <c r="AC191" s="116"/>
      <c r="AD191" s="116"/>
      <c r="AE191" s="116"/>
      <c r="AF191" s="116"/>
    </row>
    <row r="192" spans="5:32" ht="12.75" hidden="1" customHeight="1">
      <c r="E192" s="73"/>
      <c r="F192" s="73"/>
      <c r="G192" s="73"/>
      <c r="H192" s="73"/>
      <c r="I192" s="73"/>
      <c r="J192" s="73"/>
      <c r="K192" s="73"/>
      <c r="L192" s="73"/>
      <c r="M192" s="73"/>
      <c r="N192" s="73"/>
      <c r="O192" s="73"/>
      <c r="P192" s="73"/>
      <c r="Q192" s="73"/>
      <c r="R192" s="73"/>
      <c r="S192" s="73"/>
      <c r="T192" s="115" t="s">
        <v>644</v>
      </c>
      <c r="U192" s="116"/>
      <c r="V192" s="116"/>
      <c r="W192" s="116"/>
      <c r="X192" s="116"/>
      <c r="Y192" s="116"/>
      <c r="Z192" s="116"/>
      <c r="AA192" s="116"/>
      <c r="AB192" s="116"/>
      <c r="AC192" s="116"/>
      <c r="AD192" s="116"/>
      <c r="AE192" s="116"/>
      <c r="AF192" s="116"/>
    </row>
    <row r="193" spans="5:32" ht="12.75" hidden="1" customHeight="1">
      <c r="E193" s="73"/>
      <c r="F193" s="73"/>
      <c r="G193" s="73"/>
      <c r="H193" s="73"/>
      <c r="I193" s="73"/>
      <c r="J193" s="73"/>
      <c r="K193" s="73"/>
      <c r="L193" s="73"/>
      <c r="M193" s="73"/>
      <c r="N193" s="73"/>
      <c r="O193" s="73"/>
      <c r="P193" s="73"/>
      <c r="Q193" s="73"/>
      <c r="R193" s="73"/>
      <c r="S193" s="73"/>
      <c r="T193" s="115" t="s">
        <v>645</v>
      </c>
      <c r="U193" s="116"/>
      <c r="V193" s="116"/>
      <c r="W193" s="116"/>
      <c r="X193" s="116"/>
      <c r="Y193" s="116"/>
      <c r="Z193" s="116"/>
      <c r="AA193" s="116"/>
      <c r="AB193" s="116"/>
      <c r="AC193" s="116"/>
      <c r="AD193" s="116"/>
      <c r="AE193" s="116"/>
      <c r="AF193" s="116"/>
    </row>
    <row r="194" spans="5:32" ht="12.75" hidden="1" customHeight="1">
      <c r="E194" s="73"/>
      <c r="F194" s="73"/>
      <c r="G194" s="73"/>
      <c r="H194" s="73"/>
      <c r="I194" s="73"/>
      <c r="J194" s="73"/>
      <c r="K194" s="73"/>
      <c r="L194" s="73"/>
      <c r="M194" s="73"/>
      <c r="N194" s="73"/>
      <c r="O194" s="73"/>
      <c r="P194" s="73"/>
      <c r="Q194" s="73"/>
      <c r="R194" s="73"/>
      <c r="S194" s="73"/>
      <c r="T194" s="115" t="s">
        <v>646</v>
      </c>
      <c r="U194" s="116"/>
      <c r="V194" s="116"/>
      <c r="W194" s="116"/>
      <c r="X194" s="116"/>
      <c r="Y194" s="116"/>
      <c r="Z194" s="116"/>
      <c r="AA194" s="116"/>
      <c r="AB194" s="116"/>
      <c r="AC194" s="116"/>
      <c r="AD194" s="116"/>
      <c r="AE194" s="116"/>
      <c r="AF194" s="116"/>
    </row>
    <row r="195" spans="5:32" ht="12.75" hidden="1" customHeight="1">
      <c r="E195" s="73"/>
      <c r="F195" s="73"/>
      <c r="G195" s="73"/>
      <c r="H195" s="73"/>
      <c r="I195" s="73"/>
      <c r="J195" s="73"/>
      <c r="K195" s="73"/>
      <c r="L195" s="73"/>
      <c r="M195" s="73"/>
      <c r="N195" s="73"/>
      <c r="O195" s="73"/>
      <c r="P195" s="73"/>
      <c r="Q195" s="73"/>
      <c r="R195" s="73"/>
      <c r="S195" s="73"/>
      <c r="T195" s="115" t="s">
        <v>647</v>
      </c>
      <c r="U195" s="116"/>
      <c r="V195" s="116"/>
      <c r="W195" s="116"/>
      <c r="X195" s="116"/>
      <c r="Y195" s="116"/>
      <c r="Z195" s="116"/>
      <c r="AA195" s="116"/>
      <c r="AB195" s="116"/>
      <c r="AC195" s="116"/>
      <c r="AD195" s="116"/>
      <c r="AE195" s="116"/>
      <c r="AF195" s="116"/>
    </row>
    <row r="196" spans="5:32" ht="12.75" hidden="1" customHeight="1">
      <c r="E196" s="73"/>
      <c r="F196" s="73"/>
      <c r="G196" s="73"/>
      <c r="H196" s="73"/>
      <c r="I196" s="73"/>
      <c r="J196" s="73"/>
      <c r="K196" s="73"/>
      <c r="L196" s="73"/>
      <c r="M196" s="73"/>
      <c r="N196" s="73"/>
      <c r="O196" s="73"/>
      <c r="P196" s="73"/>
      <c r="Q196" s="73"/>
      <c r="R196" s="73"/>
      <c r="S196" s="73"/>
      <c r="T196" s="115" t="s">
        <v>648</v>
      </c>
      <c r="U196" s="116"/>
      <c r="V196" s="116"/>
      <c r="W196" s="116"/>
      <c r="X196" s="116"/>
      <c r="Y196" s="116"/>
      <c r="Z196" s="116"/>
      <c r="AA196" s="116"/>
      <c r="AB196" s="116"/>
      <c r="AC196" s="116"/>
      <c r="AD196" s="116"/>
      <c r="AE196" s="116"/>
      <c r="AF196" s="116"/>
    </row>
    <row r="197" spans="5:32" ht="12.75" hidden="1" customHeight="1">
      <c r="E197" s="73"/>
      <c r="F197" s="73"/>
      <c r="G197" s="73"/>
      <c r="H197" s="73"/>
      <c r="I197" s="73"/>
      <c r="J197" s="73"/>
      <c r="K197" s="73"/>
      <c r="L197" s="73"/>
      <c r="M197" s="73"/>
      <c r="N197" s="73"/>
      <c r="O197" s="73"/>
      <c r="P197" s="73"/>
      <c r="Q197" s="73"/>
      <c r="R197" s="73"/>
      <c r="S197" s="73"/>
      <c r="T197" s="115" t="s">
        <v>649</v>
      </c>
      <c r="U197" s="116"/>
      <c r="V197" s="116"/>
      <c r="W197" s="116"/>
      <c r="X197" s="116"/>
      <c r="Y197" s="116"/>
      <c r="Z197" s="116"/>
      <c r="AA197" s="116"/>
      <c r="AB197" s="116"/>
      <c r="AC197" s="116"/>
      <c r="AD197" s="116"/>
      <c r="AE197" s="116"/>
      <c r="AF197" s="116"/>
    </row>
    <row r="198" spans="5:32" ht="12.75" hidden="1" customHeight="1">
      <c r="E198" s="73"/>
      <c r="F198" s="73"/>
      <c r="G198" s="73"/>
      <c r="H198" s="73"/>
      <c r="I198" s="73"/>
      <c r="J198" s="73"/>
      <c r="K198" s="73"/>
      <c r="L198" s="73"/>
      <c r="M198" s="73"/>
      <c r="N198" s="73"/>
      <c r="O198" s="73"/>
      <c r="P198" s="73"/>
      <c r="Q198" s="73"/>
      <c r="R198" s="73"/>
      <c r="S198" s="73"/>
      <c r="T198" s="115" t="s">
        <v>650</v>
      </c>
      <c r="U198" s="116"/>
      <c r="V198" s="116"/>
      <c r="W198" s="116"/>
      <c r="X198" s="116"/>
      <c r="Y198" s="116"/>
      <c r="Z198" s="116"/>
      <c r="AA198" s="116"/>
      <c r="AB198" s="116"/>
      <c r="AC198" s="116"/>
      <c r="AD198" s="116"/>
      <c r="AE198" s="116"/>
      <c r="AF198" s="116"/>
    </row>
    <row r="199" spans="5:32" ht="12.75" hidden="1" customHeight="1">
      <c r="E199" s="73"/>
      <c r="F199" s="73"/>
      <c r="G199" s="73"/>
      <c r="H199" s="73"/>
      <c r="I199" s="73"/>
      <c r="J199" s="73"/>
      <c r="K199" s="73"/>
      <c r="L199" s="73"/>
      <c r="M199" s="73"/>
      <c r="N199" s="73"/>
      <c r="O199" s="73"/>
      <c r="P199" s="73"/>
      <c r="Q199" s="73"/>
      <c r="R199" s="73"/>
      <c r="S199" s="73"/>
      <c r="T199" s="115" t="s">
        <v>651</v>
      </c>
      <c r="U199" s="116"/>
      <c r="V199" s="116"/>
      <c r="W199" s="116"/>
      <c r="X199" s="116"/>
      <c r="Y199" s="116"/>
      <c r="Z199" s="116"/>
      <c r="AA199" s="116"/>
      <c r="AB199" s="116"/>
      <c r="AC199" s="116"/>
      <c r="AD199" s="116"/>
      <c r="AE199" s="116"/>
      <c r="AF199" s="116"/>
    </row>
    <row r="200" spans="5:32" ht="12.75" hidden="1" customHeight="1">
      <c r="E200" s="73"/>
      <c r="F200" s="73"/>
      <c r="G200" s="73"/>
      <c r="H200" s="73"/>
      <c r="I200" s="73"/>
      <c r="J200" s="73"/>
      <c r="K200" s="73"/>
      <c r="L200" s="73"/>
      <c r="M200" s="73"/>
      <c r="N200" s="73"/>
      <c r="O200" s="73"/>
      <c r="P200" s="73"/>
      <c r="Q200" s="73"/>
      <c r="R200" s="73"/>
      <c r="S200" s="73"/>
      <c r="T200" s="115" t="s">
        <v>652</v>
      </c>
      <c r="U200" s="116"/>
      <c r="V200" s="116"/>
      <c r="W200" s="116"/>
      <c r="X200" s="116"/>
      <c r="Y200" s="116"/>
      <c r="Z200" s="116"/>
      <c r="AA200" s="116"/>
      <c r="AB200" s="116"/>
      <c r="AC200" s="116"/>
      <c r="AD200" s="116"/>
      <c r="AE200" s="116"/>
      <c r="AF200" s="116"/>
    </row>
    <row r="201" spans="5:32" ht="12.75" hidden="1" customHeight="1">
      <c r="E201" s="73"/>
      <c r="F201" s="73"/>
      <c r="G201" s="73"/>
      <c r="H201" s="73"/>
      <c r="I201" s="73"/>
      <c r="J201" s="73"/>
      <c r="K201" s="73"/>
      <c r="L201" s="73"/>
      <c r="M201" s="73"/>
      <c r="N201" s="73"/>
      <c r="O201" s="73"/>
      <c r="P201" s="73"/>
      <c r="Q201" s="73"/>
      <c r="R201" s="73"/>
      <c r="S201" s="73"/>
      <c r="T201" s="115" t="s">
        <v>653</v>
      </c>
      <c r="U201" s="116"/>
      <c r="V201" s="116"/>
      <c r="W201" s="116"/>
      <c r="X201" s="116"/>
      <c r="Y201" s="116"/>
      <c r="Z201" s="116"/>
      <c r="AA201" s="116"/>
      <c r="AB201" s="116"/>
      <c r="AC201" s="116"/>
      <c r="AD201" s="116"/>
      <c r="AE201" s="116"/>
      <c r="AF201" s="116"/>
    </row>
    <row r="202" spans="5:32" ht="12.75" hidden="1" customHeight="1">
      <c r="E202" s="73"/>
      <c r="F202" s="73"/>
      <c r="G202" s="73"/>
      <c r="H202" s="73"/>
      <c r="I202" s="73"/>
      <c r="J202" s="73"/>
      <c r="K202" s="73"/>
      <c r="L202" s="73"/>
      <c r="M202" s="73"/>
      <c r="N202" s="73"/>
      <c r="O202" s="73"/>
      <c r="P202" s="73"/>
      <c r="Q202" s="73"/>
      <c r="R202" s="73"/>
      <c r="S202" s="73"/>
      <c r="T202" s="115" t="s">
        <v>654</v>
      </c>
      <c r="U202" s="116"/>
      <c r="V202" s="116"/>
      <c r="W202" s="116"/>
      <c r="X202" s="116"/>
      <c r="Y202" s="116"/>
      <c r="Z202" s="116"/>
      <c r="AA202" s="116"/>
      <c r="AB202" s="116"/>
      <c r="AC202" s="116"/>
      <c r="AD202" s="116"/>
      <c r="AE202" s="116"/>
      <c r="AF202" s="116"/>
    </row>
    <row r="203" spans="5:32" ht="12.75" hidden="1" customHeight="1">
      <c r="E203" s="73"/>
      <c r="F203" s="73"/>
      <c r="G203" s="73"/>
      <c r="H203" s="73"/>
      <c r="I203" s="73"/>
      <c r="J203" s="73"/>
      <c r="K203" s="73"/>
      <c r="L203" s="73"/>
      <c r="M203" s="73"/>
      <c r="N203" s="73"/>
      <c r="O203" s="73"/>
      <c r="P203" s="73"/>
      <c r="Q203" s="73"/>
      <c r="R203" s="73"/>
      <c r="S203" s="73"/>
      <c r="T203" s="115" t="s">
        <v>655</v>
      </c>
      <c r="U203" s="116"/>
      <c r="V203" s="116"/>
      <c r="W203" s="116"/>
      <c r="X203" s="116"/>
      <c r="Y203" s="116"/>
      <c r="Z203" s="116"/>
      <c r="AA203" s="116"/>
      <c r="AB203" s="116"/>
      <c r="AC203" s="116"/>
      <c r="AD203" s="116"/>
      <c r="AE203" s="116"/>
      <c r="AF203" s="116"/>
    </row>
    <row r="204" spans="5:32" ht="12.75" hidden="1" customHeight="1">
      <c r="E204" s="73"/>
      <c r="F204" s="73"/>
      <c r="G204" s="73"/>
      <c r="H204" s="73"/>
      <c r="I204" s="73"/>
      <c r="J204" s="73"/>
      <c r="K204" s="73"/>
      <c r="L204" s="73"/>
      <c r="M204" s="73"/>
      <c r="N204" s="73"/>
      <c r="O204" s="73"/>
      <c r="P204" s="73"/>
      <c r="Q204" s="73"/>
      <c r="R204" s="73"/>
      <c r="S204" s="73"/>
      <c r="T204" s="115" t="s">
        <v>656</v>
      </c>
      <c r="U204" s="116"/>
      <c r="V204" s="116"/>
      <c r="W204" s="116"/>
      <c r="X204" s="116"/>
      <c r="Y204" s="116"/>
      <c r="Z204" s="116"/>
      <c r="AA204" s="116"/>
      <c r="AB204" s="116"/>
      <c r="AC204" s="116"/>
      <c r="AD204" s="116"/>
      <c r="AE204" s="116"/>
      <c r="AF204" s="116"/>
    </row>
    <row r="205" spans="5:32" ht="12.75" hidden="1" customHeight="1">
      <c r="E205" s="73"/>
      <c r="F205" s="73"/>
      <c r="G205" s="73"/>
      <c r="H205" s="73"/>
      <c r="I205" s="73"/>
      <c r="J205" s="73"/>
      <c r="K205" s="73"/>
      <c r="L205" s="73"/>
      <c r="M205" s="73"/>
      <c r="N205" s="73"/>
      <c r="O205" s="73"/>
      <c r="P205" s="73"/>
      <c r="Q205" s="73"/>
      <c r="R205" s="73"/>
      <c r="S205" s="73"/>
      <c r="T205" s="115" t="s">
        <v>657</v>
      </c>
      <c r="U205" s="116"/>
      <c r="V205" s="116"/>
      <c r="W205" s="116"/>
      <c r="X205" s="116"/>
      <c r="Y205" s="116"/>
      <c r="Z205" s="116"/>
      <c r="AA205" s="116"/>
      <c r="AB205" s="116"/>
      <c r="AC205" s="116"/>
      <c r="AD205" s="116"/>
      <c r="AE205" s="116"/>
      <c r="AF205" s="116"/>
    </row>
    <row r="206" spans="5:32" ht="12.75" hidden="1" customHeight="1">
      <c r="E206" s="73"/>
      <c r="F206" s="73"/>
      <c r="G206" s="73"/>
      <c r="H206" s="73"/>
      <c r="I206" s="73"/>
      <c r="J206" s="73"/>
      <c r="K206" s="73"/>
      <c r="L206" s="73"/>
      <c r="M206" s="73"/>
      <c r="N206" s="73"/>
      <c r="O206" s="73"/>
      <c r="P206" s="73"/>
      <c r="Q206" s="73"/>
      <c r="R206" s="73"/>
      <c r="S206" s="73"/>
      <c r="T206" s="115" t="s">
        <v>658</v>
      </c>
      <c r="U206" s="116"/>
      <c r="V206" s="116"/>
      <c r="W206" s="116"/>
      <c r="X206" s="116"/>
      <c r="Y206" s="116"/>
      <c r="Z206" s="116"/>
      <c r="AA206" s="116"/>
      <c r="AB206" s="116"/>
      <c r="AC206" s="116"/>
      <c r="AD206" s="116"/>
      <c r="AE206" s="116"/>
      <c r="AF206" s="116"/>
    </row>
    <row r="207" spans="5:32" ht="12.75" hidden="1" customHeight="1">
      <c r="T207" s="115" t="s">
        <v>659</v>
      </c>
      <c r="U207" s="116"/>
      <c r="V207" s="116"/>
      <c r="W207" s="116"/>
      <c r="X207" s="116"/>
      <c r="Y207" s="116"/>
      <c r="Z207" s="116"/>
      <c r="AA207" s="116"/>
      <c r="AB207" s="116"/>
      <c r="AC207" s="116"/>
      <c r="AD207" s="116"/>
      <c r="AE207" s="116"/>
      <c r="AF207" s="116"/>
    </row>
    <row r="208" spans="5:32" ht="12.75" hidden="1" customHeight="1">
      <c r="T208" s="115" t="s">
        <v>660</v>
      </c>
      <c r="U208" s="116"/>
      <c r="V208" s="116"/>
      <c r="W208" s="116"/>
      <c r="X208" s="116"/>
      <c r="Y208" s="116"/>
      <c r="Z208" s="116"/>
      <c r="AA208" s="116"/>
      <c r="AB208" s="116"/>
      <c r="AC208" s="116"/>
      <c r="AD208" s="116"/>
      <c r="AE208" s="116"/>
      <c r="AF208" s="116"/>
    </row>
    <row r="209" spans="20:32" ht="12.75" hidden="1" customHeight="1">
      <c r="T209" s="115" t="s">
        <v>661</v>
      </c>
      <c r="U209" s="116"/>
      <c r="V209" s="116"/>
      <c r="W209" s="116"/>
      <c r="X209" s="116"/>
      <c r="Y209" s="116"/>
      <c r="Z209" s="116"/>
      <c r="AA209" s="116"/>
      <c r="AB209" s="116"/>
      <c r="AC209" s="116"/>
      <c r="AD209" s="116"/>
      <c r="AE209" s="116"/>
      <c r="AF209" s="116"/>
    </row>
    <row r="210" spans="20:32" ht="12.75" hidden="1" customHeight="1">
      <c r="T210" s="115" t="s">
        <v>662</v>
      </c>
      <c r="U210" s="116"/>
      <c r="V210" s="116"/>
      <c r="W210" s="116"/>
      <c r="X210" s="116"/>
      <c r="Y210" s="116"/>
      <c r="Z210" s="116"/>
      <c r="AA210" s="116"/>
      <c r="AB210" s="116"/>
      <c r="AC210" s="116"/>
      <c r="AD210" s="116"/>
      <c r="AE210" s="116"/>
      <c r="AF210" s="116"/>
    </row>
    <row r="211" spans="20:32" ht="12.75" hidden="1" customHeight="1">
      <c r="T211" s="115" t="s">
        <v>663</v>
      </c>
      <c r="U211" s="116"/>
      <c r="V211" s="116"/>
      <c r="W211" s="116"/>
      <c r="X211" s="116"/>
      <c r="Y211" s="116"/>
      <c r="Z211" s="116"/>
      <c r="AA211" s="116"/>
      <c r="AB211" s="116"/>
      <c r="AC211" s="116"/>
      <c r="AD211" s="116"/>
      <c r="AE211" s="116"/>
      <c r="AF211" s="116"/>
    </row>
    <row r="212" spans="20:32" ht="12.75" hidden="1" customHeight="1">
      <c r="T212" s="115" t="s">
        <v>664</v>
      </c>
      <c r="U212" s="116"/>
      <c r="V212" s="116"/>
      <c r="W212" s="116"/>
      <c r="X212" s="116"/>
      <c r="Y212" s="116"/>
      <c r="Z212" s="116"/>
      <c r="AA212" s="116"/>
      <c r="AB212" s="116"/>
      <c r="AC212" s="116"/>
      <c r="AD212" s="116"/>
      <c r="AE212" s="116"/>
      <c r="AF212" s="116"/>
    </row>
    <row r="213" spans="20:32" ht="12.75" hidden="1" customHeight="1">
      <c r="T213" s="115" t="s">
        <v>665</v>
      </c>
      <c r="U213" s="116"/>
      <c r="V213" s="116"/>
      <c r="W213" s="116"/>
      <c r="X213" s="116"/>
      <c r="Y213" s="116"/>
      <c r="Z213" s="116"/>
      <c r="AA213" s="116"/>
      <c r="AB213" s="116"/>
      <c r="AC213" s="116"/>
      <c r="AD213" s="116"/>
      <c r="AE213" s="116"/>
      <c r="AF213" s="116"/>
    </row>
    <row r="214" spans="20:32" ht="12.75" hidden="1" customHeight="1">
      <c r="T214" s="115" t="s">
        <v>666</v>
      </c>
      <c r="U214" s="116"/>
      <c r="V214" s="116"/>
      <c r="W214" s="116"/>
      <c r="X214" s="116"/>
      <c r="Y214" s="116"/>
      <c r="Z214" s="116"/>
      <c r="AA214" s="116"/>
      <c r="AB214" s="116"/>
      <c r="AC214" s="116"/>
      <c r="AD214" s="116"/>
      <c r="AE214" s="116"/>
      <c r="AF214" s="116"/>
    </row>
    <row r="215" spans="20:32" ht="12.75" hidden="1" customHeight="1">
      <c r="T215" s="115" t="s">
        <v>667</v>
      </c>
      <c r="U215" s="116"/>
      <c r="V215" s="116"/>
      <c r="W215" s="116"/>
      <c r="X215" s="116"/>
      <c r="Y215" s="116"/>
      <c r="Z215" s="116"/>
      <c r="AA215" s="116"/>
      <c r="AB215" s="116"/>
      <c r="AC215" s="116"/>
      <c r="AD215" s="116"/>
      <c r="AE215" s="116"/>
      <c r="AF215" s="116"/>
    </row>
    <row r="216" spans="20:32" ht="12.75" hidden="1" customHeight="1">
      <c r="T216" s="115" t="s">
        <v>668</v>
      </c>
      <c r="U216" s="116"/>
      <c r="V216" s="116"/>
      <c r="W216" s="116"/>
      <c r="X216" s="116"/>
      <c r="Y216" s="116"/>
      <c r="Z216" s="116"/>
      <c r="AA216" s="116"/>
      <c r="AB216" s="116"/>
      <c r="AC216" s="116"/>
      <c r="AD216" s="116"/>
      <c r="AE216" s="116"/>
      <c r="AF216" s="116"/>
    </row>
    <row r="217" spans="20:32" ht="12.75" hidden="1" customHeight="1">
      <c r="T217" s="115" t="s">
        <v>669</v>
      </c>
      <c r="U217" s="116"/>
      <c r="V217" s="116"/>
      <c r="W217" s="116"/>
      <c r="X217" s="116"/>
      <c r="Y217" s="116"/>
      <c r="Z217" s="116"/>
      <c r="AA217" s="116"/>
      <c r="AB217" s="116"/>
      <c r="AC217" s="116"/>
      <c r="AD217" s="116"/>
      <c r="AE217" s="116"/>
      <c r="AF217" s="116"/>
    </row>
    <row r="218" spans="20:32" ht="12.75" hidden="1" customHeight="1">
      <c r="T218" s="115" t="s">
        <v>670</v>
      </c>
      <c r="U218" s="116"/>
      <c r="V218" s="116"/>
      <c r="W218" s="116"/>
      <c r="X218" s="116"/>
      <c r="Y218" s="116"/>
      <c r="Z218" s="116"/>
      <c r="AA218" s="116"/>
      <c r="AB218" s="116"/>
      <c r="AC218" s="116"/>
      <c r="AD218" s="116"/>
      <c r="AE218" s="116"/>
      <c r="AF218" s="116"/>
    </row>
    <row r="219" spans="20:32" hidden="1">
      <c r="T219" s="115" t="s">
        <v>671</v>
      </c>
      <c r="U219" s="116"/>
      <c r="V219" s="116"/>
      <c r="W219" s="116"/>
      <c r="X219" s="116"/>
      <c r="Y219" s="116"/>
      <c r="Z219" s="116"/>
      <c r="AA219" s="116"/>
      <c r="AB219" s="116"/>
      <c r="AC219" s="116"/>
      <c r="AD219" s="116"/>
      <c r="AE219" s="116"/>
      <c r="AF219" s="116"/>
    </row>
    <row r="220" spans="20:32" hidden="1">
      <c r="T220" s="115" t="s">
        <v>672</v>
      </c>
      <c r="U220" s="116"/>
      <c r="V220" s="116"/>
      <c r="W220" s="116"/>
      <c r="X220" s="116"/>
      <c r="Y220" s="116"/>
      <c r="Z220" s="116"/>
      <c r="AA220" s="116"/>
      <c r="AB220" s="116"/>
      <c r="AC220" s="116"/>
      <c r="AD220" s="116"/>
      <c r="AE220" s="116"/>
      <c r="AF220" s="116"/>
    </row>
    <row r="221" spans="20:32" hidden="1">
      <c r="T221" s="115" t="s">
        <v>673</v>
      </c>
      <c r="U221" s="116"/>
      <c r="V221" s="116"/>
      <c r="W221" s="116"/>
      <c r="X221" s="116"/>
      <c r="Y221" s="116"/>
      <c r="Z221" s="116"/>
      <c r="AA221" s="116"/>
      <c r="AB221" s="116"/>
      <c r="AC221" s="116"/>
      <c r="AD221" s="116"/>
      <c r="AE221" s="116"/>
      <c r="AF221" s="116"/>
    </row>
    <row r="222" spans="20:32" hidden="1">
      <c r="T222" s="115" t="s">
        <v>674</v>
      </c>
      <c r="U222" s="116"/>
      <c r="V222" s="116"/>
      <c r="W222" s="116"/>
      <c r="X222" s="116"/>
      <c r="Y222" s="116"/>
      <c r="Z222" s="116"/>
      <c r="AA222" s="116"/>
      <c r="AB222" s="116"/>
      <c r="AC222" s="116"/>
      <c r="AD222" s="116"/>
      <c r="AE222" s="116"/>
      <c r="AF222" s="116"/>
    </row>
    <row r="223" spans="20:32" hidden="1">
      <c r="T223" s="115" t="s">
        <v>675</v>
      </c>
      <c r="U223" s="116"/>
      <c r="V223" s="116"/>
      <c r="W223" s="116"/>
      <c r="X223" s="116"/>
      <c r="Y223" s="116"/>
      <c r="Z223" s="116"/>
      <c r="AA223" s="116"/>
      <c r="AB223" s="116"/>
      <c r="AC223" s="116"/>
      <c r="AD223" s="116"/>
      <c r="AE223" s="116"/>
      <c r="AF223" s="116"/>
    </row>
    <row r="224" spans="20:32" hidden="1">
      <c r="T224" s="115" t="s">
        <v>676</v>
      </c>
      <c r="U224" s="116"/>
      <c r="V224" s="116"/>
      <c r="W224" s="116"/>
      <c r="X224" s="116"/>
      <c r="Y224" s="116"/>
      <c r="Z224" s="116"/>
      <c r="AA224" s="116"/>
      <c r="AB224" s="116"/>
      <c r="AC224" s="116"/>
      <c r="AD224" s="116"/>
      <c r="AE224" s="116"/>
      <c r="AF224" s="116"/>
    </row>
    <row r="225" spans="20:32" hidden="1">
      <c r="T225" s="115" t="s">
        <v>677</v>
      </c>
      <c r="U225" s="116"/>
      <c r="V225" s="116"/>
      <c r="W225" s="116"/>
      <c r="X225" s="116"/>
      <c r="Y225" s="116"/>
      <c r="Z225" s="116"/>
      <c r="AA225" s="116"/>
      <c r="AB225" s="116"/>
      <c r="AC225" s="116"/>
      <c r="AD225" s="116"/>
      <c r="AE225" s="116"/>
      <c r="AF225" s="116"/>
    </row>
    <row r="226" spans="20:32" hidden="1">
      <c r="T226" s="115" t="s">
        <v>678</v>
      </c>
      <c r="U226" s="116"/>
      <c r="V226" s="116"/>
      <c r="W226" s="116"/>
      <c r="X226" s="116"/>
      <c r="Y226" s="116"/>
      <c r="Z226" s="116"/>
      <c r="AA226" s="116"/>
      <c r="AB226" s="116"/>
      <c r="AC226" s="116"/>
      <c r="AD226" s="116"/>
      <c r="AE226" s="116"/>
      <c r="AF226" s="116"/>
    </row>
    <row r="227" spans="20:32" hidden="1">
      <c r="T227" s="115" t="s">
        <v>679</v>
      </c>
      <c r="U227" s="116"/>
      <c r="V227" s="116"/>
      <c r="W227" s="116"/>
      <c r="X227" s="116"/>
      <c r="Y227" s="116"/>
      <c r="Z227" s="116"/>
      <c r="AA227" s="116"/>
      <c r="AB227" s="116"/>
      <c r="AC227" s="116"/>
      <c r="AD227" s="116"/>
      <c r="AE227" s="116"/>
      <c r="AF227" s="116"/>
    </row>
    <row r="228" spans="20:32" hidden="1">
      <c r="T228" s="115" t="s">
        <v>680</v>
      </c>
      <c r="U228" s="116"/>
      <c r="V228" s="116"/>
      <c r="W228" s="116"/>
      <c r="X228" s="116"/>
      <c r="Y228" s="116"/>
      <c r="Z228" s="116"/>
      <c r="AA228" s="116"/>
      <c r="AB228" s="116"/>
      <c r="AC228" s="116"/>
      <c r="AD228" s="116"/>
      <c r="AE228" s="116"/>
      <c r="AF228" s="116"/>
    </row>
    <row r="229" spans="20:32" hidden="1">
      <c r="T229" s="115" t="s">
        <v>681</v>
      </c>
      <c r="U229" s="116"/>
      <c r="V229" s="116"/>
      <c r="W229" s="116"/>
      <c r="X229" s="116"/>
      <c r="Y229" s="116"/>
      <c r="Z229" s="116"/>
      <c r="AA229" s="116"/>
      <c r="AB229" s="116"/>
      <c r="AC229" s="116"/>
      <c r="AD229" s="116"/>
      <c r="AE229" s="116"/>
      <c r="AF229" s="116"/>
    </row>
    <row r="230" spans="20:32" hidden="1">
      <c r="T230" s="115" t="s">
        <v>682</v>
      </c>
      <c r="U230" s="116"/>
      <c r="V230" s="116"/>
      <c r="W230" s="116"/>
      <c r="X230" s="116"/>
      <c r="Y230" s="116"/>
      <c r="Z230" s="116"/>
      <c r="AA230" s="116"/>
      <c r="AB230" s="116"/>
      <c r="AC230" s="116"/>
      <c r="AD230" s="116"/>
      <c r="AE230" s="116"/>
      <c r="AF230" s="116"/>
    </row>
    <row r="231" spans="20:32" hidden="1">
      <c r="T231" s="115" t="s">
        <v>683</v>
      </c>
      <c r="U231" s="116"/>
      <c r="V231" s="116"/>
      <c r="W231" s="116"/>
      <c r="X231" s="116"/>
      <c r="Y231" s="116"/>
      <c r="Z231" s="116"/>
      <c r="AA231" s="116"/>
      <c r="AB231" s="116"/>
      <c r="AC231" s="116"/>
      <c r="AD231" s="116"/>
      <c r="AE231" s="116"/>
      <c r="AF231" s="116"/>
    </row>
    <row r="232" spans="20:32" hidden="1">
      <c r="T232" s="115" t="s">
        <v>684</v>
      </c>
      <c r="U232" s="116"/>
      <c r="V232" s="116"/>
      <c r="W232" s="116"/>
      <c r="X232" s="116"/>
      <c r="Y232" s="116"/>
      <c r="Z232" s="116"/>
      <c r="AA232" s="116"/>
      <c r="AB232" s="116"/>
      <c r="AC232" s="116"/>
      <c r="AD232" s="116"/>
      <c r="AE232" s="116"/>
      <c r="AF232" s="116"/>
    </row>
    <row r="233" spans="20:32" hidden="1">
      <c r="T233" s="115" t="s">
        <v>685</v>
      </c>
      <c r="U233" s="116"/>
      <c r="V233" s="116"/>
      <c r="W233" s="116"/>
      <c r="X233" s="116"/>
      <c r="Y233" s="116"/>
      <c r="Z233" s="116"/>
      <c r="AA233" s="116"/>
      <c r="AB233" s="116"/>
      <c r="AC233" s="116"/>
      <c r="AD233" s="116"/>
      <c r="AE233" s="116"/>
      <c r="AF233" s="116"/>
    </row>
    <row r="234" spans="20:32" hidden="1">
      <c r="T234" s="115" t="s">
        <v>686</v>
      </c>
      <c r="U234" s="116"/>
      <c r="V234" s="116"/>
      <c r="W234" s="116"/>
      <c r="X234" s="116"/>
      <c r="Y234" s="116"/>
      <c r="Z234" s="116"/>
      <c r="AA234" s="116"/>
      <c r="AB234" s="116"/>
      <c r="AC234" s="116"/>
      <c r="AD234" s="116"/>
      <c r="AE234" s="116"/>
      <c r="AF234" s="116"/>
    </row>
    <row r="235" spans="20:32" hidden="1">
      <c r="T235" s="115" t="s">
        <v>687</v>
      </c>
      <c r="U235" s="116"/>
      <c r="V235" s="116"/>
      <c r="W235" s="116"/>
      <c r="X235" s="116"/>
      <c r="Y235" s="116"/>
      <c r="Z235" s="116"/>
      <c r="AA235" s="116"/>
      <c r="AB235" s="116"/>
      <c r="AC235" s="116"/>
      <c r="AD235" s="116"/>
      <c r="AE235" s="116"/>
      <c r="AF235" s="116"/>
    </row>
    <row r="236" spans="20:32" hidden="1">
      <c r="T236" s="115" t="s">
        <v>688</v>
      </c>
      <c r="U236" s="116"/>
      <c r="V236" s="116"/>
      <c r="W236" s="116"/>
      <c r="X236" s="116"/>
      <c r="Y236" s="116"/>
      <c r="Z236" s="116"/>
      <c r="AA236" s="116"/>
      <c r="AB236" s="116"/>
      <c r="AC236" s="116"/>
      <c r="AD236" s="116"/>
      <c r="AE236" s="116"/>
      <c r="AF236" s="116"/>
    </row>
    <row r="237" spans="20:32" hidden="1">
      <c r="T237" s="115" t="s">
        <v>689</v>
      </c>
      <c r="U237" s="116"/>
      <c r="V237" s="116"/>
      <c r="W237" s="116"/>
      <c r="X237" s="116"/>
      <c r="Y237" s="116"/>
      <c r="Z237" s="116"/>
      <c r="AA237" s="116"/>
      <c r="AB237" s="116"/>
      <c r="AC237" s="116"/>
      <c r="AD237" s="116"/>
      <c r="AE237" s="116"/>
      <c r="AF237" s="116"/>
    </row>
    <row r="238" spans="20:32" hidden="1">
      <c r="T238" s="115" t="s">
        <v>690</v>
      </c>
      <c r="U238" s="116"/>
      <c r="V238" s="116"/>
      <c r="W238" s="116"/>
      <c r="X238" s="116"/>
      <c r="Y238" s="116"/>
      <c r="Z238" s="116"/>
      <c r="AA238" s="116"/>
      <c r="AB238" s="116"/>
      <c r="AC238" s="116"/>
      <c r="AD238" s="116"/>
      <c r="AE238" s="116"/>
      <c r="AF238" s="116"/>
    </row>
    <row r="239" spans="20:32" hidden="1">
      <c r="T239" s="115" t="s">
        <v>691</v>
      </c>
      <c r="U239" s="116"/>
      <c r="V239" s="116"/>
      <c r="W239" s="116"/>
      <c r="X239" s="116"/>
      <c r="Y239" s="116"/>
      <c r="Z239" s="116"/>
      <c r="AA239" s="116"/>
      <c r="AB239" s="116"/>
      <c r="AC239" s="116"/>
      <c r="AD239" s="116"/>
      <c r="AE239" s="116"/>
      <c r="AF239" s="116"/>
    </row>
    <row r="240" spans="20:32" hidden="1">
      <c r="T240" s="115" t="s">
        <v>692</v>
      </c>
      <c r="U240" s="116"/>
      <c r="V240" s="116"/>
      <c r="W240" s="116"/>
      <c r="X240" s="116"/>
      <c r="Y240" s="116"/>
      <c r="Z240" s="116"/>
      <c r="AA240" s="116"/>
      <c r="AB240" s="116"/>
      <c r="AC240" s="116"/>
      <c r="AD240" s="116"/>
      <c r="AE240" s="116"/>
      <c r="AF240" s="116"/>
    </row>
    <row r="241" spans="20:32" hidden="1">
      <c r="T241" s="115" t="s">
        <v>693</v>
      </c>
      <c r="U241" s="116"/>
      <c r="V241" s="116"/>
      <c r="W241" s="116"/>
      <c r="X241" s="116"/>
      <c r="Y241" s="116"/>
      <c r="Z241" s="116"/>
      <c r="AA241" s="116"/>
      <c r="AB241" s="116"/>
      <c r="AC241" s="116"/>
      <c r="AD241" s="116"/>
      <c r="AE241" s="116"/>
      <c r="AF241" s="116"/>
    </row>
    <row r="242" spans="20:32" hidden="1">
      <c r="T242" s="115" t="s">
        <v>694</v>
      </c>
      <c r="U242" s="116"/>
      <c r="V242" s="116"/>
      <c r="W242" s="116"/>
      <c r="X242" s="116"/>
      <c r="Y242" s="116"/>
      <c r="Z242" s="116"/>
      <c r="AA242" s="116"/>
      <c r="AB242" s="116"/>
      <c r="AC242" s="116"/>
      <c r="AD242" s="116"/>
      <c r="AE242" s="116"/>
      <c r="AF242" s="116"/>
    </row>
    <row r="243" spans="20:32" hidden="1">
      <c r="T243" s="115" t="s">
        <v>695</v>
      </c>
      <c r="U243" s="116"/>
      <c r="V243" s="116"/>
      <c r="W243" s="116"/>
      <c r="X243" s="116"/>
      <c r="Y243" s="116"/>
      <c r="Z243" s="116"/>
      <c r="AA243" s="116"/>
      <c r="AB243" s="116"/>
      <c r="AC243" s="116"/>
      <c r="AD243" s="116"/>
      <c r="AE243" s="116"/>
      <c r="AF243" s="116"/>
    </row>
    <row r="244" spans="20:32" hidden="1">
      <c r="T244" s="115" t="s">
        <v>696</v>
      </c>
      <c r="U244" s="116"/>
      <c r="V244" s="116"/>
      <c r="W244" s="116"/>
      <c r="X244" s="116"/>
      <c r="Y244" s="116"/>
      <c r="Z244" s="116"/>
      <c r="AA244" s="116"/>
      <c r="AB244" s="116"/>
      <c r="AC244" s="116"/>
      <c r="AD244" s="116"/>
      <c r="AE244" s="116"/>
      <c r="AF244" s="116"/>
    </row>
    <row r="245" spans="20:32" hidden="1">
      <c r="T245" s="115" t="s">
        <v>697</v>
      </c>
      <c r="U245" s="116"/>
      <c r="V245" s="116"/>
      <c r="W245" s="116"/>
      <c r="X245" s="116"/>
      <c r="Y245" s="116"/>
      <c r="Z245" s="116"/>
      <c r="AA245" s="116"/>
      <c r="AB245" s="116"/>
      <c r="AC245" s="116"/>
      <c r="AD245" s="116"/>
      <c r="AE245" s="116"/>
      <c r="AF245" s="116"/>
    </row>
    <row r="246" spans="20:32" hidden="1">
      <c r="T246" s="115" t="s">
        <v>698</v>
      </c>
      <c r="U246" s="116"/>
      <c r="V246" s="116"/>
      <c r="W246" s="116"/>
      <c r="X246" s="116"/>
      <c r="Y246" s="116"/>
      <c r="Z246" s="116"/>
      <c r="AA246" s="116"/>
      <c r="AB246" s="116"/>
      <c r="AC246" s="116"/>
      <c r="AD246" s="116"/>
      <c r="AE246" s="116"/>
      <c r="AF246" s="116"/>
    </row>
    <row r="247" spans="20:32" hidden="1">
      <c r="T247" s="115" t="s">
        <v>699</v>
      </c>
      <c r="U247" s="116"/>
      <c r="V247" s="116"/>
      <c r="W247" s="116"/>
      <c r="X247" s="116"/>
      <c r="Y247" s="116"/>
      <c r="Z247" s="116"/>
      <c r="AA247" s="116"/>
      <c r="AB247" s="116"/>
      <c r="AC247" s="116"/>
      <c r="AD247" s="116"/>
      <c r="AE247" s="116"/>
      <c r="AF247" s="116"/>
    </row>
    <row r="248" spans="20:32" hidden="1">
      <c r="T248" s="115" t="s">
        <v>700</v>
      </c>
      <c r="U248" s="116"/>
      <c r="V248" s="116"/>
      <c r="W248" s="116"/>
      <c r="X248" s="116"/>
      <c r="Y248" s="116"/>
      <c r="Z248" s="116"/>
      <c r="AA248" s="116"/>
      <c r="AB248" s="116"/>
      <c r="AC248" s="116"/>
      <c r="AD248" s="116"/>
      <c r="AE248" s="116"/>
      <c r="AF248" s="116"/>
    </row>
    <row r="249" spans="20:32" hidden="1">
      <c r="T249" s="115" t="s">
        <v>701</v>
      </c>
      <c r="U249" s="116"/>
      <c r="V249" s="116"/>
      <c r="W249" s="116"/>
      <c r="X249" s="116"/>
      <c r="Y249" s="116"/>
      <c r="Z249" s="116"/>
      <c r="AA249" s="116"/>
      <c r="AB249" s="116"/>
      <c r="AC249" s="116"/>
      <c r="AD249" s="116"/>
      <c r="AE249" s="116"/>
      <c r="AF249" s="116"/>
    </row>
    <row r="250" spans="20:32" hidden="1">
      <c r="T250" s="115" t="s">
        <v>702</v>
      </c>
      <c r="U250" s="116"/>
      <c r="V250" s="116"/>
      <c r="W250" s="116"/>
      <c r="X250" s="116"/>
      <c r="Y250" s="116"/>
      <c r="Z250" s="116"/>
      <c r="AA250" s="116"/>
      <c r="AB250" s="116"/>
      <c r="AC250" s="116"/>
      <c r="AD250" s="116"/>
      <c r="AE250" s="116"/>
      <c r="AF250" s="116"/>
    </row>
    <row r="251" spans="20:32" hidden="1">
      <c r="T251" s="115" t="s">
        <v>703</v>
      </c>
      <c r="U251" s="116"/>
      <c r="V251" s="116"/>
      <c r="W251" s="116"/>
      <c r="X251" s="116"/>
      <c r="Y251" s="116"/>
      <c r="Z251" s="116"/>
      <c r="AA251" s="116"/>
      <c r="AB251" s="116"/>
      <c r="AC251" s="116"/>
      <c r="AD251" s="116"/>
      <c r="AE251" s="116"/>
      <c r="AF251" s="116"/>
    </row>
    <row r="252" spans="20:32" hidden="1">
      <c r="T252" s="115" t="s">
        <v>704</v>
      </c>
      <c r="U252" s="116"/>
      <c r="V252" s="116"/>
      <c r="W252" s="116"/>
      <c r="X252" s="116"/>
      <c r="Y252" s="116"/>
      <c r="Z252" s="116"/>
      <c r="AA252" s="116"/>
      <c r="AB252" s="116"/>
      <c r="AC252" s="116"/>
      <c r="AD252" s="116"/>
      <c r="AE252" s="116"/>
      <c r="AF252" s="116"/>
    </row>
    <row r="253" spans="20:32" hidden="1">
      <c r="T253" s="115" t="s">
        <v>705</v>
      </c>
      <c r="U253" s="116"/>
      <c r="V253" s="116"/>
      <c r="W253" s="116"/>
      <c r="X253" s="116"/>
      <c r="Y253" s="116"/>
      <c r="Z253" s="116"/>
      <c r="AA253" s="116"/>
      <c r="AB253" s="116"/>
      <c r="AC253" s="116"/>
      <c r="AD253" s="116"/>
      <c r="AE253" s="116"/>
      <c r="AF253" s="116"/>
    </row>
    <row r="254" spans="20:32" hidden="1">
      <c r="T254" s="115" t="s">
        <v>706</v>
      </c>
      <c r="U254" s="116"/>
      <c r="V254" s="116"/>
      <c r="W254" s="116"/>
      <c r="X254" s="116"/>
      <c r="Y254" s="116"/>
      <c r="Z254" s="116"/>
      <c r="AA254" s="116"/>
      <c r="AB254" s="116"/>
      <c r="AC254" s="116"/>
      <c r="AD254" s="116"/>
      <c r="AE254" s="116"/>
      <c r="AF254" s="116"/>
    </row>
    <row r="255" spans="20:32" hidden="1">
      <c r="T255" s="115" t="s">
        <v>707</v>
      </c>
      <c r="U255" s="116"/>
      <c r="V255" s="116"/>
      <c r="W255" s="116"/>
      <c r="X255" s="116"/>
      <c r="Y255" s="116"/>
      <c r="Z255" s="116"/>
      <c r="AA255" s="116"/>
      <c r="AB255" s="116"/>
      <c r="AC255" s="116"/>
      <c r="AD255" s="116"/>
      <c r="AE255" s="116"/>
      <c r="AF255" s="116"/>
    </row>
    <row r="256" spans="20:32" hidden="1">
      <c r="T256" s="115" t="s">
        <v>708</v>
      </c>
      <c r="U256" s="116"/>
      <c r="V256" s="116"/>
      <c r="W256" s="116"/>
      <c r="X256" s="116"/>
      <c r="Y256" s="116"/>
      <c r="Z256" s="116"/>
      <c r="AA256" s="116"/>
      <c r="AB256" s="116"/>
      <c r="AC256" s="116"/>
      <c r="AD256" s="116"/>
      <c r="AE256" s="116"/>
      <c r="AF256" s="116"/>
    </row>
    <row r="257" spans="20:32" hidden="1">
      <c r="T257" s="115" t="s">
        <v>709</v>
      </c>
      <c r="U257" s="116"/>
      <c r="V257" s="116"/>
      <c r="W257" s="116"/>
      <c r="X257" s="116"/>
      <c r="Y257" s="116"/>
      <c r="Z257" s="116"/>
      <c r="AA257" s="116"/>
      <c r="AB257" s="116"/>
      <c r="AC257" s="116"/>
      <c r="AD257" s="116"/>
      <c r="AE257" s="116"/>
      <c r="AF257" s="116"/>
    </row>
    <row r="258" spans="20:32" hidden="1">
      <c r="T258" s="115" t="s">
        <v>710</v>
      </c>
      <c r="U258" s="116"/>
      <c r="V258" s="116"/>
      <c r="W258" s="116"/>
      <c r="X258" s="116"/>
      <c r="Y258" s="116"/>
      <c r="Z258" s="116"/>
      <c r="AA258" s="116"/>
      <c r="AB258" s="116"/>
      <c r="AC258" s="116"/>
      <c r="AD258" s="116"/>
      <c r="AE258" s="116"/>
      <c r="AF258" s="116"/>
    </row>
    <row r="259" spans="20:32" hidden="1">
      <c r="T259" s="115" t="s">
        <v>711</v>
      </c>
      <c r="U259" s="116"/>
      <c r="V259" s="116"/>
      <c r="W259" s="116"/>
      <c r="X259" s="116"/>
      <c r="Y259" s="116"/>
      <c r="Z259" s="116"/>
      <c r="AA259" s="116"/>
      <c r="AB259" s="116"/>
      <c r="AC259" s="116"/>
      <c r="AD259" s="116"/>
      <c r="AE259" s="116"/>
      <c r="AF259" s="116"/>
    </row>
    <row r="260" spans="20:32" hidden="1">
      <c r="T260" s="115" t="s">
        <v>712</v>
      </c>
      <c r="U260" s="116"/>
      <c r="V260" s="116"/>
      <c r="W260" s="116"/>
      <c r="X260" s="116"/>
      <c r="Y260" s="116"/>
      <c r="Z260" s="116"/>
      <c r="AA260" s="116"/>
      <c r="AB260" s="116"/>
      <c r="AC260" s="116"/>
      <c r="AD260" s="116"/>
      <c r="AE260" s="116"/>
      <c r="AF260" s="116"/>
    </row>
    <row r="261" spans="20:32" hidden="1">
      <c r="T261" s="115" t="s">
        <v>713</v>
      </c>
      <c r="U261" s="116"/>
      <c r="V261" s="116"/>
      <c r="W261" s="116"/>
      <c r="X261" s="116"/>
      <c r="Y261" s="116"/>
      <c r="Z261" s="116"/>
      <c r="AA261" s="116"/>
      <c r="AB261" s="116"/>
      <c r="AC261" s="116"/>
      <c r="AD261" s="116"/>
      <c r="AE261" s="116"/>
      <c r="AF261" s="116"/>
    </row>
    <row r="262" spans="20:32" hidden="1">
      <c r="T262" s="115" t="s">
        <v>714</v>
      </c>
      <c r="U262" s="116"/>
      <c r="V262" s="116"/>
      <c r="W262" s="116"/>
      <c r="X262" s="116"/>
      <c r="Y262" s="116"/>
      <c r="Z262" s="116"/>
      <c r="AA262" s="116"/>
      <c r="AB262" s="116"/>
      <c r="AC262" s="116"/>
      <c r="AD262" s="116"/>
      <c r="AE262" s="116"/>
      <c r="AF262" s="116"/>
    </row>
    <row r="263" spans="20:32" hidden="1">
      <c r="T263" s="115" t="s">
        <v>715</v>
      </c>
      <c r="U263" s="116"/>
      <c r="V263" s="116"/>
      <c r="W263" s="116"/>
      <c r="X263" s="116"/>
      <c r="Y263" s="116"/>
      <c r="Z263" s="116"/>
      <c r="AA263" s="116"/>
      <c r="AB263" s="116"/>
      <c r="AC263" s="116"/>
      <c r="AD263" s="116"/>
      <c r="AE263" s="116"/>
      <c r="AF263" s="116"/>
    </row>
    <row r="264" spans="20:32" hidden="1">
      <c r="T264" s="115" t="s">
        <v>716</v>
      </c>
      <c r="U264" s="116"/>
      <c r="V264" s="116"/>
      <c r="W264" s="116"/>
      <c r="X264" s="116"/>
      <c r="Y264" s="116"/>
      <c r="Z264" s="116"/>
      <c r="AA264" s="116"/>
      <c r="AB264" s="116"/>
      <c r="AC264" s="116"/>
      <c r="AD264" s="116"/>
      <c r="AE264" s="116"/>
      <c r="AF264" s="116"/>
    </row>
    <row r="265" spans="20:32" hidden="1">
      <c r="T265" s="115" t="s">
        <v>717</v>
      </c>
      <c r="U265" s="116"/>
      <c r="V265" s="116"/>
      <c r="W265" s="116"/>
      <c r="X265" s="116"/>
      <c r="Y265" s="116"/>
      <c r="Z265" s="116"/>
      <c r="AA265" s="116"/>
      <c r="AB265" s="116"/>
      <c r="AC265" s="116"/>
      <c r="AD265" s="116"/>
      <c r="AE265" s="116"/>
      <c r="AF265" s="116"/>
    </row>
    <row r="266" spans="20:32" hidden="1">
      <c r="T266" s="115" t="s">
        <v>718</v>
      </c>
      <c r="U266" s="116"/>
      <c r="V266" s="116"/>
      <c r="W266" s="116"/>
      <c r="X266" s="116"/>
      <c r="Y266" s="116"/>
      <c r="Z266" s="116"/>
      <c r="AA266" s="116"/>
      <c r="AB266" s="116"/>
      <c r="AC266" s="116"/>
      <c r="AD266" s="116"/>
      <c r="AE266" s="116"/>
      <c r="AF266" s="116"/>
    </row>
    <row r="267" spans="20:32" hidden="1">
      <c r="T267" s="115" t="s">
        <v>719</v>
      </c>
      <c r="U267" s="116"/>
      <c r="V267" s="116"/>
      <c r="W267" s="116"/>
      <c r="X267" s="116"/>
      <c r="Y267" s="116"/>
      <c r="Z267" s="116"/>
      <c r="AA267" s="116"/>
      <c r="AB267" s="116"/>
      <c r="AC267" s="116"/>
      <c r="AD267" s="116"/>
      <c r="AE267" s="116"/>
      <c r="AF267" s="116"/>
    </row>
    <row r="268" spans="20:32" hidden="1">
      <c r="T268" s="115" t="s">
        <v>720</v>
      </c>
      <c r="U268" s="116"/>
      <c r="V268" s="116"/>
      <c r="W268" s="116"/>
      <c r="X268" s="116"/>
      <c r="Y268" s="116"/>
      <c r="Z268" s="116"/>
      <c r="AA268" s="116"/>
      <c r="AB268" s="116"/>
      <c r="AC268" s="116"/>
      <c r="AD268" s="116"/>
      <c r="AE268" s="116"/>
      <c r="AF268" s="116"/>
    </row>
    <row r="269" spans="20:32" hidden="1">
      <c r="T269" s="115" t="s">
        <v>721</v>
      </c>
      <c r="U269" s="116"/>
      <c r="V269" s="116"/>
      <c r="W269" s="116"/>
      <c r="X269" s="116"/>
      <c r="Y269" s="116"/>
      <c r="Z269" s="116"/>
      <c r="AA269" s="116"/>
      <c r="AB269" s="116"/>
      <c r="AC269" s="116"/>
      <c r="AD269" s="116"/>
      <c r="AE269" s="116"/>
      <c r="AF269" s="116"/>
    </row>
    <row r="270" spans="20:32" hidden="1">
      <c r="T270" s="115" t="s">
        <v>722</v>
      </c>
      <c r="U270" s="116"/>
      <c r="V270" s="116"/>
      <c r="W270" s="116"/>
      <c r="X270" s="116"/>
      <c r="Y270" s="116"/>
      <c r="Z270" s="116"/>
      <c r="AA270" s="116"/>
      <c r="AB270" s="116"/>
      <c r="AC270" s="116"/>
      <c r="AD270" s="116"/>
      <c r="AE270" s="116"/>
      <c r="AF270" s="116"/>
    </row>
    <row r="271" spans="20:32" hidden="1">
      <c r="T271" s="115" t="s">
        <v>723</v>
      </c>
      <c r="U271" s="116"/>
      <c r="V271" s="116"/>
      <c r="W271" s="116"/>
      <c r="X271" s="116"/>
      <c r="Y271" s="116"/>
      <c r="Z271" s="116"/>
      <c r="AA271" s="116"/>
      <c r="AB271" s="116"/>
      <c r="AC271" s="116"/>
      <c r="AD271" s="116"/>
      <c r="AE271" s="116"/>
      <c r="AF271" s="116"/>
    </row>
    <row r="272" spans="20:32" hidden="1">
      <c r="T272" s="115" t="s">
        <v>724</v>
      </c>
      <c r="U272" s="116"/>
      <c r="V272" s="116"/>
      <c r="W272" s="116"/>
      <c r="X272" s="116"/>
      <c r="Y272" s="116"/>
      <c r="Z272" s="116"/>
      <c r="AA272" s="116"/>
      <c r="AB272" s="116"/>
      <c r="AC272" s="116"/>
      <c r="AD272" s="116"/>
      <c r="AE272" s="116"/>
      <c r="AF272" s="116"/>
    </row>
    <row r="273" spans="20:32" hidden="1">
      <c r="T273" s="115" t="s">
        <v>725</v>
      </c>
      <c r="U273" s="116"/>
      <c r="V273" s="116"/>
      <c r="W273" s="116"/>
      <c r="X273" s="116"/>
      <c r="Y273" s="116"/>
      <c r="Z273" s="116"/>
      <c r="AA273" s="116"/>
      <c r="AB273" s="116"/>
      <c r="AC273" s="116"/>
      <c r="AD273" s="116"/>
      <c r="AE273" s="116"/>
      <c r="AF273" s="116"/>
    </row>
    <row r="274" spans="20:32" hidden="1">
      <c r="T274" s="115" t="s">
        <v>726</v>
      </c>
      <c r="U274" s="116"/>
      <c r="V274" s="116"/>
      <c r="W274" s="116"/>
      <c r="X274" s="116"/>
      <c r="Y274" s="116"/>
      <c r="Z274" s="116"/>
      <c r="AA274" s="116"/>
      <c r="AB274" s="116"/>
      <c r="AC274" s="116"/>
      <c r="AD274" s="116"/>
      <c r="AE274" s="116"/>
      <c r="AF274" s="116"/>
    </row>
    <row r="275" spans="20:32" hidden="1">
      <c r="T275" s="115" t="s">
        <v>727</v>
      </c>
      <c r="U275" s="116"/>
      <c r="V275" s="116"/>
      <c r="W275" s="116"/>
      <c r="X275" s="116"/>
      <c r="Y275" s="116"/>
      <c r="Z275" s="116"/>
      <c r="AA275" s="116"/>
      <c r="AB275" s="116"/>
      <c r="AC275" s="116"/>
      <c r="AD275" s="116"/>
      <c r="AE275" s="116"/>
      <c r="AF275" s="116"/>
    </row>
    <row r="276" spans="20:32" hidden="1">
      <c r="T276" s="115" t="s">
        <v>728</v>
      </c>
      <c r="U276" s="116"/>
      <c r="V276" s="116"/>
      <c r="W276" s="116"/>
      <c r="X276" s="116"/>
      <c r="Y276" s="116"/>
      <c r="Z276" s="116"/>
      <c r="AA276" s="116"/>
      <c r="AB276" s="116"/>
      <c r="AC276" s="116"/>
      <c r="AD276" s="116"/>
      <c r="AE276" s="116"/>
      <c r="AF276" s="116"/>
    </row>
    <row r="277" spans="20:32" hidden="1">
      <c r="T277" s="115" t="s">
        <v>729</v>
      </c>
      <c r="U277" s="116"/>
      <c r="V277" s="116"/>
      <c r="W277" s="116"/>
      <c r="X277" s="116"/>
      <c r="Y277" s="116"/>
      <c r="Z277" s="116"/>
      <c r="AA277" s="116"/>
      <c r="AB277" s="116"/>
      <c r="AC277" s="116"/>
      <c r="AD277" s="116"/>
      <c r="AE277" s="116"/>
      <c r="AF277" s="116"/>
    </row>
    <row r="278" spans="20:32" hidden="1">
      <c r="T278" s="115" t="s">
        <v>730</v>
      </c>
      <c r="U278" s="116"/>
      <c r="V278" s="116"/>
      <c r="W278" s="116"/>
      <c r="X278" s="116"/>
      <c r="Y278" s="116"/>
      <c r="Z278" s="116"/>
      <c r="AA278" s="116"/>
      <c r="AB278" s="116"/>
      <c r="AC278" s="116"/>
      <c r="AD278" s="116"/>
      <c r="AE278" s="116"/>
      <c r="AF278" s="116"/>
    </row>
    <row r="279" spans="20:32" hidden="1">
      <c r="T279" s="115" t="s">
        <v>731</v>
      </c>
      <c r="U279" s="116"/>
      <c r="V279" s="116"/>
      <c r="W279" s="116"/>
      <c r="X279" s="116"/>
      <c r="Y279" s="116"/>
      <c r="Z279" s="116"/>
      <c r="AA279" s="116"/>
      <c r="AB279" s="116"/>
      <c r="AC279" s="116"/>
      <c r="AD279" s="116"/>
      <c r="AE279" s="116"/>
      <c r="AF279" s="116"/>
    </row>
    <row r="280" spans="20:32" hidden="1">
      <c r="T280" s="115" t="s">
        <v>732</v>
      </c>
      <c r="U280" s="116"/>
      <c r="V280" s="116"/>
      <c r="W280" s="116"/>
      <c r="X280" s="116"/>
      <c r="Y280" s="116"/>
      <c r="Z280" s="116"/>
      <c r="AA280" s="116"/>
      <c r="AB280" s="116"/>
      <c r="AC280" s="116"/>
      <c r="AD280" s="116"/>
      <c r="AE280" s="116"/>
      <c r="AF280" s="116"/>
    </row>
    <row r="281" spans="20:32" hidden="1">
      <c r="T281" s="115" t="s">
        <v>733</v>
      </c>
      <c r="U281" s="116"/>
      <c r="V281" s="116"/>
      <c r="W281" s="116"/>
      <c r="X281" s="116"/>
      <c r="Y281" s="116"/>
      <c r="Z281" s="116"/>
      <c r="AA281" s="116"/>
      <c r="AB281" s="116"/>
      <c r="AC281" s="116"/>
      <c r="AD281" s="116"/>
      <c r="AE281" s="116"/>
      <c r="AF281" s="116"/>
    </row>
    <row r="282" spans="20:32" hidden="1">
      <c r="T282" s="115" t="s">
        <v>734</v>
      </c>
      <c r="U282" s="116"/>
      <c r="V282" s="116"/>
      <c r="W282" s="116"/>
      <c r="X282" s="116"/>
      <c r="Y282" s="116"/>
      <c r="Z282" s="116"/>
      <c r="AA282" s="116"/>
      <c r="AB282" s="116"/>
      <c r="AC282" s="116"/>
      <c r="AD282" s="116"/>
      <c r="AE282" s="116"/>
      <c r="AF282" s="116"/>
    </row>
    <row r="283" spans="20:32" hidden="1">
      <c r="T283" s="115" t="s">
        <v>735</v>
      </c>
      <c r="U283" s="116"/>
      <c r="V283" s="116"/>
      <c r="W283" s="116"/>
      <c r="X283" s="116"/>
      <c r="Y283" s="116"/>
      <c r="Z283" s="116"/>
      <c r="AA283" s="116"/>
      <c r="AB283" s="116"/>
      <c r="AC283" s="116"/>
      <c r="AD283" s="116"/>
      <c r="AE283" s="116"/>
      <c r="AF283" s="116"/>
    </row>
    <row r="284" spans="20:32" hidden="1">
      <c r="T284" s="115" t="s">
        <v>736</v>
      </c>
      <c r="U284" s="116"/>
      <c r="V284" s="116"/>
      <c r="W284" s="116"/>
      <c r="X284" s="116"/>
      <c r="Y284" s="116"/>
      <c r="Z284" s="116"/>
      <c r="AA284" s="116"/>
      <c r="AB284" s="116"/>
      <c r="AC284" s="116"/>
      <c r="AD284" s="116"/>
      <c r="AE284" s="116"/>
      <c r="AF284" s="116"/>
    </row>
    <row r="285" spans="20:32" hidden="1">
      <c r="T285" s="115" t="s">
        <v>737</v>
      </c>
      <c r="U285" s="116"/>
      <c r="V285" s="116"/>
      <c r="W285" s="116"/>
      <c r="X285" s="116"/>
      <c r="Y285" s="116"/>
      <c r="Z285" s="116"/>
      <c r="AA285" s="116"/>
      <c r="AB285" s="116"/>
      <c r="AC285" s="116"/>
      <c r="AD285" s="116"/>
      <c r="AE285" s="116"/>
      <c r="AF285" s="116"/>
    </row>
    <row r="286" spans="20:32" hidden="1">
      <c r="T286" s="115" t="s">
        <v>738</v>
      </c>
      <c r="U286" s="116"/>
      <c r="V286" s="116"/>
      <c r="W286" s="116"/>
      <c r="X286" s="116"/>
      <c r="Y286" s="116"/>
      <c r="Z286" s="116"/>
      <c r="AA286" s="116"/>
      <c r="AB286" s="116"/>
      <c r="AC286" s="116"/>
      <c r="AD286" s="116"/>
      <c r="AE286" s="116"/>
      <c r="AF286" s="116"/>
    </row>
    <row r="287" spans="20:32" hidden="1">
      <c r="T287" s="115" t="s">
        <v>739</v>
      </c>
      <c r="U287" s="116"/>
      <c r="V287" s="116"/>
      <c r="W287" s="116"/>
      <c r="X287" s="116"/>
      <c r="Y287" s="116"/>
      <c r="Z287" s="116"/>
      <c r="AA287" s="116"/>
      <c r="AB287" s="116"/>
      <c r="AC287" s="116"/>
      <c r="AD287" s="116"/>
      <c r="AE287" s="116"/>
      <c r="AF287" s="116"/>
    </row>
    <row r="288" spans="20:32" hidden="1">
      <c r="T288" s="115" t="s">
        <v>740</v>
      </c>
      <c r="U288" s="116"/>
      <c r="V288" s="116"/>
      <c r="W288" s="116"/>
      <c r="X288" s="116"/>
      <c r="Y288" s="116"/>
      <c r="Z288" s="116"/>
      <c r="AA288" s="116"/>
      <c r="AB288" s="116"/>
      <c r="AC288" s="116"/>
      <c r="AD288" s="116"/>
      <c r="AE288" s="116"/>
      <c r="AF288" s="116"/>
    </row>
    <row r="289" spans="20:32" hidden="1">
      <c r="T289" s="115" t="s">
        <v>741</v>
      </c>
      <c r="U289" s="116"/>
      <c r="V289" s="116"/>
      <c r="W289" s="116"/>
      <c r="X289" s="116"/>
      <c r="Y289" s="116"/>
      <c r="Z289" s="116"/>
      <c r="AA289" s="116"/>
      <c r="AB289" s="116"/>
      <c r="AC289" s="116"/>
      <c r="AD289" s="116"/>
      <c r="AE289" s="116"/>
      <c r="AF289" s="116"/>
    </row>
    <row r="290" spans="20:32" hidden="1">
      <c r="T290" s="115" t="s">
        <v>742</v>
      </c>
      <c r="U290" s="116"/>
      <c r="V290" s="116"/>
      <c r="W290" s="116"/>
      <c r="X290" s="116"/>
      <c r="Y290" s="116"/>
      <c r="Z290" s="116"/>
      <c r="AA290" s="116"/>
      <c r="AB290" s="116"/>
      <c r="AC290" s="116"/>
      <c r="AD290" s="116"/>
      <c r="AE290" s="116"/>
      <c r="AF290" s="116"/>
    </row>
    <row r="291" spans="20:32" hidden="1">
      <c r="T291" s="115" t="s">
        <v>743</v>
      </c>
      <c r="U291" s="116"/>
      <c r="V291" s="116"/>
      <c r="W291" s="116"/>
      <c r="X291" s="116"/>
      <c r="Y291" s="116"/>
      <c r="Z291" s="116"/>
      <c r="AA291" s="116"/>
      <c r="AB291" s="116"/>
      <c r="AC291" s="116"/>
      <c r="AD291" s="116"/>
      <c r="AE291" s="116"/>
      <c r="AF291" s="116"/>
    </row>
    <row r="292" spans="20:32" hidden="1">
      <c r="T292" s="115" t="s">
        <v>744</v>
      </c>
      <c r="U292" s="116"/>
      <c r="V292" s="116"/>
      <c r="W292" s="116"/>
      <c r="X292" s="116"/>
      <c r="Y292" s="116"/>
      <c r="Z292" s="116"/>
      <c r="AA292" s="116"/>
      <c r="AB292" s="116"/>
      <c r="AC292" s="116"/>
      <c r="AD292" s="116"/>
      <c r="AE292" s="116"/>
      <c r="AF292" s="116"/>
    </row>
    <row r="293" spans="20:32" hidden="1">
      <c r="T293" s="115" t="s">
        <v>745</v>
      </c>
      <c r="U293" s="116"/>
      <c r="V293" s="116"/>
      <c r="W293" s="116"/>
      <c r="X293" s="116"/>
      <c r="Y293" s="116"/>
      <c r="Z293" s="116"/>
      <c r="AA293" s="116"/>
      <c r="AB293" s="116"/>
      <c r="AC293" s="116"/>
      <c r="AD293" s="116"/>
      <c r="AE293" s="116"/>
      <c r="AF293" s="116"/>
    </row>
    <row r="294" spans="20:32" hidden="1">
      <c r="T294" s="115" t="s">
        <v>746</v>
      </c>
      <c r="U294" s="116"/>
      <c r="V294" s="116"/>
      <c r="W294" s="116"/>
      <c r="X294" s="116"/>
      <c r="Y294" s="116"/>
      <c r="Z294" s="116"/>
      <c r="AA294" s="116"/>
      <c r="AB294" s="116"/>
      <c r="AC294" s="116"/>
      <c r="AD294" s="116"/>
      <c r="AE294" s="116"/>
      <c r="AF294" s="116"/>
    </row>
    <row r="295" spans="20:32" hidden="1">
      <c r="T295" s="115" t="s">
        <v>747</v>
      </c>
      <c r="U295" s="116"/>
      <c r="V295" s="116"/>
      <c r="W295" s="116"/>
      <c r="X295" s="116"/>
      <c r="Y295" s="116"/>
      <c r="Z295" s="116"/>
      <c r="AA295" s="116"/>
      <c r="AB295" s="116"/>
      <c r="AC295" s="116"/>
      <c r="AD295" s="116"/>
      <c r="AE295" s="116"/>
      <c r="AF295" s="116"/>
    </row>
    <row r="296" spans="20:32" hidden="1">
      <c r="T296" s="115" t="s">
        <v>748</v>
      </c>
      <c r="U296" s="116"/>
      <c r="V296" s="116"/>
      <c r="W296" s="116"/>
      <c r="X296" s="116"/>
      <c r="Y296" s="116"/>
      <c r="Z296" s="116"/>
      <c r="AA296" s="116"/>
      <c r="AB296" s="116"/>
      <c r="AC296" s="116"/>
      <c r="AD296" s="116"/>
      <c r="AE296" s="116"/>
      <c r="AF296" s="116"/>
    </row>
    <row r="297" spans="20:32" hidden="1">
      <c r="T297" s="115" t="s">
        <v>749</v>
      </c>
      <c r="U297" s="116"/>
      <c r="V297" s="116"/>
      <c r="W297" s="116"/>
      <c r="X297" s="116"/>
      <c r="Y297" s="116"/>
      <c r="Z297" s="116"/>
      <c r="AA297" s="116"/>
      <c r="AB297" s="116"/>
      <c r="AC297" s="116"/>
      <c r="AD297" s="116"/>
      <c r="AE297" s="116"/>
      <c r="AF297" s="116"/>
    </row>
    <row r="298" spans="20:32" hidden="1">
      <c r="T298" s="115" t="s">
        <v>750</v>
      </c>
      <c r="U298" s="116"/>
      <c r="V298" s="116"/>
      <c r="W298" s="116"/>
      <c r="X298" s="116"/>
      <c r="Y298" s="116"/>
      <c r="Z298" s="116"/>
      <c r="AA298" s="116"/>
      <c r="AB298" s="116"/>
      <c r="AC298" s="116"/>
      <c r="AD298" s="116"/>
      <c r="AE298" s="116"/>
      <c r="AF298" s="116"/>
    </row>
    <row r="299" spans="20:32" hidden="1">
      <c r="T299" s="115" t="s">
        <v>751</v>
      </c>
      <c r="U299" s="116"/>
      <c r="V299" s="116"/>
      <c r="W299" s="116"/>
      <c r="X299" s="116"/>
      <c r="Y299" s="116"/>
      <c r="Z299" s="116"/>
      <c r="AA299" s="116"/>
      <c r="AB299" s="116"/>
      <c r="AC299" s="116"/>
      <c r="AD299" s="116"/>
      <c r="AE299" s="116"/>
      <c r="AF299" s="116"/>
    </row>
    <row r="300" spans="20:32" hidden="1">
      <c r="T300" s="115" t="s">
        <v>752</v>
      </c>
      <c r="U300" s="116"/>
      <c r="V300" s="116"/>
      <c r="W300" s="116"/>
      <c r="X300" s="116"/>
      <c r="Y300" s="116"/>
      <c r="Z300" s="116"/>
      <c r="AA300" s="116"/>
      <c r="AB300" s="116"/>
      <c r="AC300" s="116"/>
      <c r="AD300" s="116"/>
      <c r="AE300" s="116"/>
      <c r="AF300" s="116"/>
    </row>
    <row r="301" spans="20:32" hidden="1">
      <c r="T301" s="115" t="s">
        <v>753</v>
      </c>
      <c r="U301" s="116"/>
      <c r="V301" s="116"/>
      <c r="W301" s="116"/>
      <c r="X301" s="116"/>
      <c r="Y301" s="116"/>
      <c r="Z301" s="116"/>
      <c r="AA301" s="116"/>
      <c r="AB301" s="116"/>
      <c r="AC301" s="116"/>
      <c r="AD301" s="116"/>
      <c r="AE301" s="116"/>
      <c r="AF301" s="116"/>
    </row>
    <row r="302" spans="20:32" hidden="1">
      <c r="T302" s="115" t="s">
        <v>754</v>
      </c>
      <c r="U302" s="116"/>
      <c r="V302" s="116"/>
      <c r="W302" s="116"/>
      <c r="X302" s="116"/>
      <c r="Y302" s="116"/>
      <c r="Z302" s="116"/>
      <c r="AA302" s="116"/>
      <c r="AB302" s="116"/>
      <c r="AC302" s="116"/>
      <c r="AD302" s="116"/>
      <c r="AE302" s="116"/>
      <c r="AF302" s="116"/>
    </row>
    <row r="303" spans="20:32" hidden="1">
      <c r="T303" s="115" t="s">
        <v>755</v>
      </c>
      <c r="U303" s="116"/>
      <c r="V303" s="116"/>
      <c r="W303" s="116"/>
      <c r="X303" s="116"/>
      <c r="Y303" s="116"/>
      <c r="Z303" s="116"/>
      <c r="AA303" s="116"/>
      <c r="AB303" s="116"/>
      <c r="AC303" s="116"/>
      <c r="AD303" s="116"/>
      <c r="AE303" s="116"/>
      <c r="AF303" s="116"/>
    </row>
    <row r="304" spans="20:32" hidden="1">
      <c r="T304" s="115" t="s">
        <v>756</v>
      </c>
      <c r="U304" s="116"/>
      <c r="V304" s="116"/>
      <c r="W304" s="116"/>
      <c r="X304" s="116"/>
      <c r="Y304" s="116"/>
      <c r="Z304" s="116"/>
      <c r="AA304" s="116"/>
      <c r="AB304" s="116"/>
      <c r="AC304" s="116"/>
      <c r="AD304" s="116"/>
      <c r="AE304" s="116"/>
      <c r="AF304" s="116"/>
    </row>
    <row r="305" spans="20:32" hidden="1">
      <c r="T305" s="115" t="s">
        <v>757</v>
      </c>
      <c r="U305" s="116"/>
      <c r="V305" s="116"/>
      <c r="W305" s="116"/>
      <c r="X305" s="116"/>
      <c r="Y305" s="116"/>
      <c r="Z305" s="116"/>
      <c r="AA305" s="116"/>
      <c r="AB305" s="116"/>
      <c r="AC305" s="116"/>
      <c r="AD305" s="116"/>
      <c r="AE305" s="116"/>
      <c r="AF305" s="116"/>
    </row>
    <row r="306" spans="20:32" hidden="1">
      <c r="T306" s="115" t="s">
        <v>758</v>
      </c>
      <c r="U306" s="116"/>
      <c r="V306" s="116"/>
      <c r="W306" s="116"/>
      <c r="X306" s="116"/>
      <c r="Y306" s="116"/>
      <c r="Z306" s="116"/>
      <c r="AA306" s="116"/>
      <c r="AB306" s="116"/>
      <c r="AC306" s="116"/>
      <c r="AD306" s="116"/>
      <c r="AE306" s="116"/>
      <c r="AF306" s="116"/>
    </row>
    <row r="307" spans="20:32" hidden="1">
      <c r="T307" s="115" t="s">
        <v>759</v>
      </c>
      <c r="U307" s="116"/>
      <c r="V307" s="116"/>
      <c r="W307" s="116"/>
      <c r="X307" s="116"/>
      <c r="Y307" s="116"/>
      <c r="Z307" s="116"/>
      <c r="AA307" s="116"/>
      <c r="AB307" s="116"/>
      <c r="AC307" s="116"/>
      <c r="AD307" s="116"/>
      <c r="AE307" s="116"/>
      <c r="AF307" s="116"/>
    </row>
    <row r="308" spans="20:32" hidden="1">
      <c r="T308" s="115" t="s">
        <v>760</v>
      </c>
      <c r="U308" s="116"/>
      <c r="V308" s="116"/>
      <c r="W308" s="116"/>
      <c r="X308" s="116"/>
      <c r="Y308" s="116"/>
      <c r="Z308" s="116"/>
      <c r="AA308" s="116"/>
      <c r="AB308" s="116"/>
      <c r="AC308" s="116"/>
      <c r="AD308" s="116"/>
      <c r="AE308" s="116"/>
      <c r="AF308" s="116"/>
    </row>
    <row r="309" spans="20:32" hidden="1">
      <c r="T309" s="115" t="s">
        <v>761</v>
      </c>
      <c r="U309" s="116"/>
      <c r="V309" s="116"/>
      <c r="W309" s="116"/>
      <c r="X309" s="116"/>
      <c r="Y309" s="116"/>
      <c r="Z309" s="116"/>
      <c r="AA309" s="116"/>
      <c r="AB309" s="116"/>
      <c r="AC309" s="116"/>
      <c r="AD309" s="116"/>
      <c r="AE309" s="116"/>
      <c r="AF309" s="116"/>
    </row>
    <row r="310" spans="20:32" hidden="1">
      <c r="T310" s="115" t="s">
        <v>762</v>
      </c>
      <c r="U310" s="116"/>
      <c r="V310" s="116"/>
      <c r="W310" s="116"/>
      <c r="X310" s="116"/>
      <c r="Y310" s="116"/>
      <c r="Z310" s="116"/>
      <c r="AA310" s="116"/>
      <c r="AB310" s="116"/>
      <c r="AC310" s="116"/>
      <c r="AD310" s="116"/>
      <c r="AE310" s="116"/>
      <c r="AF310" s="116"/>
    </row>
    <row r="311" spans="20:32" hidden="1">
      <c r="T311" s="115" t="s">
        <v>763</v>
      </c>
      <c r="U311" s="116"/>
      <c r="V311" s="116"/>
      <c r="W311" s="116"/>
      <c r="X311" s="116"/>
      <c r="Y311" s="116"/>
      <c r="Z311" s="116"/>
      <c r="AA311" s="116"/>
      <c r="AB311" s="116"/>
      <c r="AC311" s="116"/>
      <c r="AD311" s="116"/>
      <c r="AE311" s="116"/>
      <c r="AF311" s="116"/>
    </row>
    <row r="312" spans="20:32" hidden="1">
      <c r="T312" s="115" t="s">
        <v>764</v>
      </c>
      <c r="U312" s="116"/>
      <c r="V312" s="116"/>
      <c r="W312" s="116"/>
      <c r="X312" s="116"/>
      <c r="Y312" s="116"/>
      <c r="Z312" s="116"/>
      <c r="AA312" s="116"/>
      <c r="AB312" s="116"/>
      <c r="AC312" s="116"/>
      <c r="AD312" s="116"/>
      <c r="AE312" s="116"/>
      <c r="AF312" s="116"/>
    </row>
    <row r="313" spans="20:32" hidden="1">
      <c r="T313" s="115" t="s">
        <v>765</v>
      </c>
      <c r="U313" s="116"/>
      <c r="V313" s="116"/>
      <c r="W313" s="116"/>
      <c r="X313" s="116"/>
      <c r="Y313" s="116"/>
      <c r="Z313" s="116"/>
      <c r="AA313" s="116"/>
      <c r="AB313" s="116"/>
      <c r="AC313" s="116"/>
      <c r="AD313" s="116"/>
      <c r="AE313" s="116"/>
      <c r="AF313" s="116"/>
    </row>
    <row r="314" spans="20:32" hidden="1">
      <c r="T314" s="115" t="s">
        <v>766</v>
      </c>
      <c r="U314" s="116"/>
      <c r="V314" s="116"/>
      <c r="W314" s="116"/>
      <c r="X314" s="116"/>
      <c r="Y314" s="116"/>
      <c r="Z314" s="116"/>
      <c r="AA314" s="116"/>
      <c r="AB314" s="116"/>
      <c r="AC314" s="116"/>
      <c r="AD314" s="116"/>
      <c r="AE314" s="116"/>
      <c r="AF314" s="116"/>
    </row>
    <row r="315" spans="20:32" hidden="1">
      <c r="T315" s="115" t="s">
        <v>767</v>
      </c>
      <c r="U315" s="116"/>
      <c r="V315" s="116"/>
      <c r="W315" s="116"/>
      <c r="X315" s="116"/>
      <c r="Y315" s="116"/>
      <c r="Z315" s="116"/>
      <c r="AA315" s="116"/>
      <c r="AB315" s="116"/>
      <c r="AC315" s="116"/>
      <c r="AD315" s="116"/>
      <c r="AE315" s="116"/>
      <c r="AF315" s="116"/>
    </row>
    <row r="316" spans="20:32" hidden="1">
      <c r="T316" s="115" t="s">
        <v>768</v>
      </c>
      <c r="U316" s="116"/>
      <c r="V316" s="116"/>
      <c r="W316" s="116"/>
      <c r="X316" s="116"/>
      <c r="Y316" s="116"/>
      <c r="Z316" s="116"/>
      <c r="AA316" s="116"/>
      <c r="AB316" s="116"/>
      <c r="AC316" s="116"/>
      <c r="AD316" s="116"/>
      <c r="AE316" s="116"/>
      <c r="AF316" s="116"/>
    </row>
    <row r="317" spans="20:32" hidden="1">
      <c r="T317" s="115" t="s">
        <v>769</v>
      </c>
      <c r="U317" s="116"/>
      <c r="V317" s="116"/>
      <c r="W317" s="116"/>
      <c r="X317" s="116"/>
      <c r="Y317" s="116"/>
      <c r="Z317" s="116"/>
      <c r="AA317" s="116"/>
      <c r="AB317" s="116"/>
      <c r="AC317" s="116"/>
      <c r="AD317" s="116"/>
      <c r="AE317" s="116"/>
      <c r="AF317" s="116"/>
    </row>
    <row r="318" spans="20:32" hidden="1">
      <c r="T318" s="115" t="s">
        <v>770</v>
      </c>
      <c r="U318" s="116"/>
      <c r="V318" s="116"/>
      <c r="W318" s="116"/>
      <c r="X318" s="116"/>
      <c r="Y318" s="116"/>
      <c r="Z318" s="116"/>
      <c r="AA318" s="116"/>
      <c r="AB318" s="116"/>
      <c r="AC318" s="116"/>
      <c r="AD318" s="116"/>
      <c r="AE318" s="116"/>
      <c r="AF318" s="116"/>
    </row>
    <row r="319" spans="20:32" hidden="1">
      <c r="T319" s="115" t="s">
        <v>771</v>
      </c>
      <c r="U319" s="116"/>
      <c r="V319" s="116"/>
      <c r="W319" s="116"/>
      <c r="X319" s="116"/>
      <c r="Y319" s="116"/>
      <c r="Z319" s="116"/>
      <c r="AA319" s="116"/>
      <c r="AB319" s="116"/>
      <c r="AC319" s="116"/>
      <c r="AD319" s="116"/>
      <c r="AE319" s="116"/>
      <c r="AF319" s="116"/>
    </row>
    <row r="320" spans="20:32" hidden="1">
      <c r="T320" s="115" t="s">
        <v>772</v>
      </c>
      <c r="U320" s="116"/>
      <c r="V320" s="116"/>
      <c r="W320" s="116"/>
      <c r="X320" s="116"/>
      <c r="Y320" s="116"/>
      <c r="Z320" s="116"/>
      <c r="AA320" s="116"/>
      <c r="AB320" s="116"/>
      <c r="AC320" s="116"/>
      <c r="AD320" s="116"/>
      <c r="AE320" s="116"/>
      <c r="AF320" s="116"/>
    </row>
    <row r="321" spans="20:32" hidden="1">
      <c r="T321" s="115" t="s">
        <v>773</v>
      </c>
      <c r="U321" s="116"/>
      <c r="V321" s="116"/>
      <c r="W321" s="116"/>
      <c r="X321" s="116"/>
      <c r="Y321" s="116"/>
      <c r="Z321" s="116"/>
      <c r="AA321" s="116"/>
      <c r="AB321" s="116"/>
      <c r="AC321" s="116"/>
      <c r="AD321" s="116"/>
      <c r="AE321" s="116"/>
      <c r="AF321" s="116"/>
    </row>
    <row r="322" spans="20:32" hidden="1">
      <c r="T322" s="115" t="s">
        <v>774</v>
      </c>
      <c r="U322" s="116"/>
      <c r="V322" s="116"/>
      <c r="W322" s="116"/>
      <c r="X322" s="116"/>
      <c r="Y322" s="116"/>
      <c r="Z322" s="116"/>
      <c r="AA322" s="116"/>
      <c r="AB322" s="116"/>
      <c r="AC322" s="116"/>
      <c r="AD322" s="116"/>
      <c r="AE322" s="116"/>
      <c r="AF322" s="116"/>
    </row>
    <row r="323" spans="20:32" hidden="1">
      <c r="T323" s="115" t="s">
        <v>775</v>
      </c>
      <c r="U323" s="116"/>
      <c r="V323" s="116"/>
      <c r="W323" s="116"/>
      <c r="X323" s="116"/>
      <c r="Y323" s="116"/>
      <c r="Z323" s="116"/>
      <c r="AA323" s="116"/>
      <c r="AB323" s="116"/>
      <c r="AC323" s="116"/>
      <c r="AD323" s="116"/>
      <c r="AE323" s="116"/>
      <c r="AF323" s="116"/>
    </row>
    <row r="324" spans="20:32" hidden="1">
      <c r="T324" s="115" t="s">
        <v>776</v>
      </c>
      <c r="U324" s="116"/>
      <c r="V324" s="116"/>
      <c r="W324" s="116"/>
      <c r="X324" s="116"/>
      <c r="Y324" s="116"/>
      <c r="Z324" s="116"/>
      <c r="AA324" s="116"/>
      <c r="AB324" s="116"/>
      <c r="AC324" s="116"/>
      <c r="AD324" s="116"/>
      <c r="AE324" s="116"/>
      <c r="AF324" s="116"/>
    </row>
    <row r="325" spans="20:32" hidden="1">
      <c r="T325" s="115" t="s">
        <v>777</v>
      </c>
      <c r="U325" s="116"/>
      <c r="V325" s="116"/>
      <c r="W325" s="116"/>
      <c r="X325" s="116"/>
      <c r="Y325" s="116"/>
      <c r="Z325" s="116"/>
      <c r="AA325" s="116"/>
      <c r="AB325" s="116"/>
      <c r="AC325" s="116"/>
      <c r="AD325" s="116"/>
      <c r="AE325" s="116"/>
      <c r="AF325" s="116"/>
    </row>
    <row r="326" spans="20:32" hidden="1">
      <c r="T326" s="115" t="s">
        <v>778</v>
      </c>
      <c r="U326" s="116"/>
      <c r="V326" s="116"/>
      <c r="W326" s="116"/>
      <c r="X326" s="116"/>
      <c r="Y326" s="116"/>
      <c r="Z326" s="116"/>
      <c r="AA326" s="116"/>
      <c r="AB326" s="116"/>
      <c r="AC326" s="116"/>
      <c r="AD326" s="116"/>
      <c r="AE326" s="116"/>
      <c r="AF326" s="116"/>
    </row>
    <row r="327" spans="20:32" hidden="1">
      <c r="T327" s="115" t="s">
        <v>779</v>
      </c>
      <c r="U327" s="116"/>
      <c r="V327" s="116"/>
      <c r="W327" s="116"/>
      <c r="X327" s="116"/>
      <c r="Y327" s="116"/>
      <c r="Z327" s="116"/>
      <c r="AA327" s="116"/>
      <c r="AB327" s="116"/>
      <c r="AC327" s="116"/>
      <c r="AD327" s="116"/>
      <c r="AE327" s="116"/>
      <c r="AF327" s="116"/>
    </row>
    <row r="328" spans="20:32" hidden="1">
      <c r="T328" s="115" t="s">
        <v>780</v>
      </c>
      <c r="U328" s="116"/>
      <c r="V328" s="116"/>
      <c r="W328" s="116"/>
      <c r="X328" s="116"/>
      <c r="Y328" s="116"/>
      <c r="Z328" s="116"/>
      <c r="AA328" s="116"/>
      <c r="AB328" s="116"/>
      <c r="AC328" s="116"/>
      <c r="AD328" s="116"/>
      <c r="AE328" s="116"/>
      <c r="AF328" s="116"/>
    </row>
    <row r="329" spans="20:32" hidden="1">
      <c r="T329" s="115" t="s">
        <v>781</v>
      </c>
      <c r="U329" s="116"/>
      <c r="V329" s="116"/>
      <c r="W329" s="116"/>
      <c r="X329" s="116"/>
      <c r="Y329" s="116"/>
      <c r="Z329" s="116"/>
      <c r="AA329" s="116"/>
      <c r="AB329" s="116"/>
      <c r="AC329" s="116"/>
      <c r="AD329" s="116"/>
      <c r="AE329" s="116"/>
      <c r="AF329" s="116"/>
    </row>
    <row r="330" spans="20:32" hidden="1">
      <c r="T330" s="115" t="s">
        <v>782</v>
      </c>
      <c r="U330" s="116"/>
      <c r="V330" s="116"/>
      <c r="W330" s="116"/>
      <c r="X330" s="116"/>
      <c r="Y330" s="116"/>
      <c r="Z330" s="116"/>
      <c r="AA330" s="116"/>
      <c r="AB330" s="116"/>
      <c r="AC330" s="116"/>
      <c r="AD330" s="116"/>
      <c r="AE330" s="116"/>
      <c r="AF330" s="116"/>
    </row>
    <row r="331" spans="20:32" hidden="1">
      <c r="T331" s="115" t="s">
        <v>783</v>
      </c>
      <c r="U331" s="116"/>
      <c r="V331" s="116"/>
      <c r="W331" s="116"/>
      <c r="X331" s="116"/>
      <c r="Y331" s="116"/>
      <c r="Z331" s="116"/>
      <c r="AA331" s="116"/>
      <c r="AB331" s="116"/>
      <c r="AC331" s="116"/>
      <c r="AD331" s="116"/>
      <c r="AE331" s="116"/>
      <c r="AF331" s="116"/>
    </row>
    <row r="332" spans="20:32" hidden="1">
      <c r="T332" s="115" t="s">
        <v>784</v>
      </c>
      <c r="U332" s="116"/>
      <c r="V332" s="116"/>
      <c r="W332" s="116"/>
      <c r="X332" s="116"/>
      <c r="Y332" s="116"/>
      <c r="Z332" s="116"/>
      <c r="AA332" s="116"/>
      <c r="AB332" s="116"/>
      <c r="AC332" s="116"/>
      <c r="AD332" s="116"/>
      <c r="AE332" s="116"/>
      <c r="AF332" s="116"/>
    </row>
    <row r="333" spans="20:32" hidden="1">
      <c r="T333" s="115" t="s">
        <v>785</v>
      </c>
      <c r="U333" s="116"/>
      <c r="V333" s="116"/>
      <c r="W333" s="116"/>
      <c r="X333" s="116"/>
      <c r="Y333" s="116"/>
      <c r="Z333" s="116"/>
      <c r="AA333" s="116"/>
      <c r="AB333" s="116"/>
      <c r="AC333" s="116"/>
      <c r="AD333" s="116"/>
      <c r="AE333" s="116"/>
      <c r="AF333" s="116"/>
    </row>
    <row r="334" spans="20:32" hidden="1">
      <c r="T334" s="115" t="s">
        <v>786</v>
      </c>
      <c r="U334" s="116"/>
      <c r="V334" s="116"/>
      <c r="W334" s="116"/>
      <c r="X334" s="116"/>
      <c r="Y334" s="116"/>
      <c r="Z334" s="116"/>
      <c r="AA334" s="116"/>
      <c r="AB334" s="116"/>
      <c r="AC334" s="116"/>
      <c r="AD334" s="116"/>
      <c r="AE334" s="116"/>
      <c r="AF334" s="116"/>
    </row>
    <row r="335" spans="20:32" hidden="1">
      <c r="T335" s="115" t="s">
        <v>787</v>
      </c>
      <c r="U335" s="116"/>
      <c r="V335" s="116"/>
      <c r="W335" s="116"/>
      <c r="X335" s="116"/>
      <c r="Y335" s="116"/>
      <c r="Z335" s="116"/>
      <c r="AA335" s="116"/>
      <c r="AB335" s="116"/>
      <c r="AC335" s="116"/>
      <c r="AD335" s="116"/>
      <c r="AE335" s="116"/>
      <c r="AF335" s="116"/>
    </row>
    <row r="336" spans="20:32" hidden="1">
      <c r="T336" s="115" t="s">
        <v>788</v>
      </c>
      <c r="U336" s="116"/>
      <c r="V336" s="116"/>
      <c r="W336" s="116"/>
      <c r="X336" s="116"/>
      <c r="Y336" s="116"/>
      <c r="Z336" s="116"/>
      <c r="AA336" s="116"/>
      <c r="AB336" s="116"/>
      <c r="AC336" s="116"/>
      <c r="AD336" s="116"/>
      <c r="AE336" s="116"/>
      <c r="AF336" s="116"/>
    </row>
    <row r="337" spans="20:32" hidden="1">
      <c r="T337" s="115" t="s">
        <v>789</v>
      </c>
      <c r="U337" s="116"/>
      <c r="V337" s="116"/>
      <c r="W337" s="116"/>
      <c r="X337" s="116"/>
      <c r="Y337" s="116"/>
      <c r="Z337" s="116"/>
      <c r="AA337" s="116"/>
      <c r="AB337" s="116"/>
      <c r="AC337" s="116"/>
      <c r="AD337" s="116"/>
      <c r="AE337" s="116"/>
      <c r="AF337" s="116"/>
    </row>
    <row r="338" spans="20:32" hidden="1">
      <c r="T338" s="115" t="s">
        <v>790</v>
      </c>
      <c r="U338" s="116"/>
      <c r="V338" s="116"/>
      <c r="W338" s="116"/>
      <c r="X338" s="116"/>
      <c r="Y338" s="116"/>
      <c r="Z338" s="116"/>
      <c r="AA338" s="116"/>
      <c r="AB338" s="116"/>
      <c r="AC338" s="116"/>
      <c r="AD338" s="116"/>
      <c r="AE338" s="116"/>
      <c r="AF338" s="116"/>
    </row>
    <row r="339" spans="20:32" hidden="1">
      <c r="T339" s="115" t="s">
        <v>791</v>
      </c>
      <c r="U339" s="116"/>
      <c r="V339" s="116"/>
      <c r="W339" s="116"/>
      <c r="X339" s="116"/>
      <c r="Y339" s="116"/>
      <c r="Z339" s="116"/>
      <c r="AA339" s="116"/>
      <c r="AB339" s="116"/>
      <c r="AC339" s="116"/>
      <c r="AD339" s="116"/>
      <c r="AE339" s="116"/>
      <c r="AF339" s="116"/>
    </row>
    <row r="340" spans="20:32" hidden="1">
      <c r="T340" s="115" t="s">
        <v>792</v>
      </c>
      <c r="U340" s="116"/>
      <c r="V340" s="116"/>
      <c r="W340" s="116"/>
      <c r="X340" s="116"/>
      <c r="Y340" s="116"/>
      <c r="Z340" s="116"/>
      <c r="AA340" s="116"/>
      <c r="AB340" s="116"/>
      <c r="AC340" s="116"/>
      <c r="AD340" s="116"/>
      <c r="AE340" s="116"/>
      <c r="AF340" s="116"/>
    </row>
    <row r="341" spans="20:32" hidden="1">
      <c r="T341" s="115" t="s">
        <v>793</v>
      </c>
      <c r="U341" s="116"/>
      <c r="V341" s="116"/>
      <c r="W341" s="116"/>
      <c r="X341" s="116"/>
      <c r="Y341" s="116"/>
      <c r="Z341" s="116"/>
      <c r="AA341" s="116"/>
      <c r="AB341" s="116"/>
      <c r="AC341" s="116"/>
      <c r="AD341" s="116"/>
      <c r="AE341" s="116"/>
      <c r="AF341" s="116"/>
    </row>
    <row r="342" spans="20:32" hidden="1">
      <c r="T342" s="115" t="s">
        <v>794</v>
      </c>
      <c r="U342" s="116"/>
      <c r="V342" s="116"/>
      <c r="W342" s="116"/>
      <c r="X342" s="116"/>
      <c r="Y342" s="116"/>
      <c r="Z342" s="116"/>
      <c r="AA342" s="116"/>
      <c r="AB342" s="116"/>
      <c r="AC342" s="116"/>
      <c r="AD342" s="116"/>
      <c r="AE342" s="116"/>
      <c r="AF342" s="116"/>
    </row>
    <row r="343" spans="20:32" hidden="1">
      <c r="T343" s="115" t="s">
        <v>795</v>
      </c>
      <c r="U343" s="116"/>
      <c r="V343" s="116"/>
      <c r="W343" s="116"/>
      <c r="X343" s="116"/>
      <c r="Y343" s="116"/>
      <c r="Z343" s="116"/>
      <c r="AA343" s="116"/>
      <c r="AB343" s="116"/>
      <c r="AC343" s="116"/>
      <c r="AD343" s="116"/>
      <c r="AE343" s="116"/>
      <c r="AF343" s="116"/>
    </row>
    <row r="344" spans="20:32" hidden="1">
      <c r="T344" s="115" t="s">
        <v>796</v>
      </c>
      <c r="U344" s="116"/>
      <c r="V344" s="116"/>
      <c r="W344" s="116"/>
      <c r="X344" s="116"/>
      <c r="Y344" s="116"/>
      <c r="Z344" s="116"/>
      <c r="AA344" s="116"/>
      <c r="AB344" s="116"/>
      <c r="AC344" s="116"/>
      <c r="AD344" s="116"/>
      <c r="AE344" s="116"/>
      <c r="AF344" s="116"/>
    </row>
    <row r="345" spans="20:32" hidden="1">
      <c r="T345" s="115" t="s">
        <v>797</v>
      </c>
      <c r="U345" s="116"/>
      <c r="V345" s="116"/>
      <c r="W345" s="116"/>
      <c r="X345" s="116"/>
      <c r="Y345" s="116"/>
      <c r="Z345" s="116"/>
      <c r="AA345" s="116"/>
      <c r="AB345" s="116"/>
      <c r="AC345" s="116"/>
      <c r="AD345" s="116"/>
      <c r="AE345" s="116"/>
      <c r="AF345" s="116"/>
    </row>
    <row r="346" spans="20:32" hidden="1">
      <c r="T346" s="115" t="s">
        <v>798</v>
      </c>
      <c r="U346" s="116"/>
      <c r="V346" s="116"/>
      <c r="W346" s="116"/>
      <c r="X346" s="116"/>
      <c r="Y346" s="116"/>
      <c r="Z346" s="116"/>
      <c r="AA346" s="116"/>
      <c r="AB346" s="116"/>
      <c r="AC346" s="116"/>
      <c r="AD346" s="116"/>
      <c r="AE346" s="116"/>
      <c r="AF346" s="116"/>
    </row>
    <row r="347" spans="20:32" hidden="1">
      <c r="T347" s="115" t="s">
        <v>799</v>
      </c>
      <c r="U347" s="116"/>
      <c r="V347" s="116"/>
      <c r="W347" s="116"/>
      <c r="X347" s="116"/>
      <c r="Y347" s="116"/>
      <c r="Z347" s="116"/>
      <c r="AA347" s="116"/>
      <c r="AB347" s="116"/>
      <c r="AC347" s="116"/>
      <c r="AD347" s="116"/>
      <c r="AE347" s="116"/>
      <c r="AF347" s="116"/>
    </row>
    <row r="348" spans="20:32" hidden="1">
      <c r="T348" s="115" t="s">
        <v>800</v>
      </c>
      <c r="U348" s="116"/>
      <c r="V348" s="116"/>
      <c r="W348" s="116"/>
      <c r="X348" s="116"/>
      <c r="Y348" s="116"/>
      <c r="Z348" s="116"/>
      <c r="AA348" s="116"/>
      <c r="AB348" s="116"/>
      <c r="AC348" s="116"/>
      <c r="AD348" s="116"/>
      <c r="AE348" s="116"/>
      <c r="AF348" s="116"/>
    </row>
    <row r="349" spans="20:32" hidden="1">
      <c r="T349" s="115" t="s">
        <v>801</v>
      </c>
      <c r="U349" s="116"/>
      <c r="V349" s="116"/>
      <c r="W349" s="116"/>
      <c r="X349" s="116"/>
      <c r="Y349" s="116"/>
      <c r="Z349" s="116"/>
      <c r="AA349" s="116"/>
      <c r="AB349" s="116"/>
      <c r="AC349" s="116"/>
      <c r="AD349" s="116"/>
      <c r="AE349" s="116"/>
      <c r="AF349" s="116"/>
    </row>
    <row r="350" spans="20:32" hidden="1">
      <c r="T350" s="115" t="s">
        <v>802</v>
      </c>
      <c r="U350" s="116"/>
      <c r="V350" s="116"/>
      <c r="W350" s="116"/>
      <c r="X350" s="116"/>
      <c r="Y350" s="116"/>
      <c r="Z350" s="116"/>
      <c r="AA350" s="116"/>
      <c r="AB350" s="116"/>
      <c r="AC350" s="116"/>
      <c r="AD350" s="116"/>
      <c r="AE350" s="116"/>
      <c r="AF350" s="116"/>
    </row>
    <row r="351" spans="20:32" hidden="1">
      <c r="T351" s="115" t="s">
        <v>803</v>
      </c>
      <c r="U351" s="116"/>
      <c r="V351" s="116"/>
      <c r="W351" s="116"/>
      <c r="X351" s="116"/>
      <c r="Y351" s="116"/>
      <c r="Z351" s="116"/>
      <c r="AA351" s="116"/>
      <c r="AB351" s="116"/>
      <c r="AC351" s="116"/>
      <c r="AD351" s="116"/>
      <c r="AE351" s="116"/>
      <c r="AF351" s="116"/>
    </row>
    <row r="352" spans="20:32" hidden="1">
      <c r="T352" s="115" t="s">
        <v>804</v>
      </c>
      <c r="U352" s="116"/>
      <c r="V352" s="116"/>
      <c r="W352" s="116"/>
      <c r="X352" s="116"/>
      <c r="Y352" s="116"/>
      <c r="Z352" s="116"/>
      <c r="AA352" s="116"/>
      <c r="AB352" s="116"/>
      <c r="AC352" s="116"/>
      <c r="AD352" s="116"/>
      <c r="AE352" s="116"/>
      <c r="AF352" s="116"/>
    </row>
    <row r="353" spans="20:32" hidden="1">
      <c r="T353" s="115" t="s">
        <v>805</v>
      </c>
      <c r="U353" s="116"/>
      <c r="V353" s="116"/>
      <c r="W353" s="116"/>
      <c r="X353" s="116"/>
      <c r="Y353" s="116"/>
      <c r="Z353" s="116"/>
      <c r="AA353" s="116"/>
      <c r="AB353" s="116"/>
      <c r="AC353" s="116"/>
      <c r="AD353" s="116"/>
      <c r="AE353" s="116"/>
      <c r="AF353" s="116"/>
    </row>
    <row r="354" spans="20:32" hidden="1">
      <c r="T354" s="115" t="s">
        <v>806</v>
      </c>
      <c r="U354" s="116"/>
      <c r="V354" s="116"/>
      <c r="W354" s="116"/>
      <c r="X354" s="116"/>
      <c r="Y354" s="116"/>
      <c r="Z354" s="116"/>
      <c r="AA354" s="116"/>
      <c r="AB354" s="116"/>
      <c r="AC354" s="116"/>
      <c r="AD354" s="116"/>
      <c r="AE354" s="116"/>
      <c r="AF354" s="116"/>
    </row>
    <row r="355" spans="20:32" hidden="1">
      <c r="T355" s="115" t="s">
        <v>807</v>
      </c>
      <c r="U355" s="116"/>
      <c r="V355" s="116"/>
      <c r="W355" s="116"/>
      <c r="X355" s="116"/>
      <c r="Y355" s="116"/>
      <c r="Z355" s="116"/>
      <c r="AA355" s="116"/>
      <c r="AB355" s="116"/>
      <c r="AC355" s="116"/>
      <c r="AD355" s="116"/>
      <c r="AE355" s="116"/>
      <c r="AF355" s="116"/>
    </row>
    <row r="356" spans="20:32" hidden="1">
      <c r="T356" s="115" t="s">
        <v>808</v>
      </c>
      <c r="U356" s="116"/>
      <c r="V356" s="116"/>
      <c r="W356" s="116"/>
      <c r="X356" s="116"/>
      <c r="Y356" s="116"/>
      <c r="Z356" s="116"/>
      <c r="AA356" s="116"/>
      <c r="AB356" s="116"/>
      <c r="AC356" s="116"/>
      <c r="AD356" s="116"/>
      <c r="AE356" s="116"/>
      <c r="AF356" s="116"/>
    </row>
    <row r="357" spans="20:32" hidden="1">
      <c r="T357" s="115" t="s">
        <v>809</v>
      </c>
      <c r="U357" s="116"/>
      <c r="V357" s="116"/>
      <c r="W357" s="116"/>
      <c r="X357" s="116"/>
      <c r="Y357" s="116"/>
      <c r="Z357" s="116"/>
      <c r="AA357" s="116"/>
      <c r="AB357" s="116"/>
      <c r="AC357" s="116"/>
      <c r="AD357" s="116"/>
      <c r="AE357" s="116"/>
      <c r="AF357" s="116"/>
    </row>
    <row r="358" spans="20:32" hidden="1">
      <c r="T358" s="115" t="s">
        <v>810</v>
      </c>
      <c r="U358" s="116"/>
      <c r="V358" s="116"/>
      <c r="W358" s="116"/>
      <c r="X358" s="116"/>
      <c r="Y358" s="116"/>
      <c r="Z358" s="116"/>
      <c r="AA358" s="116"/>
      <c r="AB358" s="116"/>
      <c r="AC358" s="116"/>
      <c r="AD358" s="116"/>
      <c r="AE358" s="116"/>
      <c r="AF358" s="116"/>
    </row>
    <row r="359" spans="20:32" hidden="1">
      <c r="T359" s="115" t="s">
        <v>811</v>
      </c>
      <c r="U359" s="116"/>
      <c r="V359" s="116"/>
      <c r="W359" s="116"/>
      <c r="X359" s="116"/>
      <c r="Y359" s="116"/>
      <c r="Z359" s="116"/>
      <c r="AA359" s="116"/>
      <c r="AB359" s="116"/>
      <c r="AC359" s="116"/>
      <c r="AD359" s="116"/>
      <c r="AE359" s="116"/>
      <c r="AF359" s="116"/>
    </row>
    <row r="360" spans="20:32" hidden="1">
      <c r="T360" s="115" t="s">
        <v>812</v>
      </c>
      <c r="U360" s="116"/>
      <c r="V360" s="116"/>
      <c r="W360" s="116"/>
      <c r="X360" s="116"/>
      <c r="Y360" s="116"/>
      <c r="Z360" s="116"/>
      <c r="AA360" s="116"/>
      <c r="AB360" s="116"/>
      <c r="AC360" s="116"/>
      <c r="AD360" s="116"/>
      <c r="AE360" s="116"/>
      <c r="AF360" s="116"/>
    </row>
    <row r="361" spans="20:32" hidden="1">
      <c r="T361" s="115" t="s">
        <v>813</v>
      </c>
      <c r="U361" s="116"/>
      <c r="V361" s="116"/>
      <c r="W361" s="116"/>
      <c r="X361" s="116"/>
      <c r="Y361" s="116"/>
      <c r="Z361" s="116"/>
      <c r="AA361" s="116"/>
      <c r="AB361" s="116"/>
      <c r="AC361" s="116"/>
      <c r="AD361" s="116"/>
      <c r="AE361" s="116"/>
      <c r="AF361" s="116"/>
    </row>
    <row r="362" spans="20:32" hidden="1">
      <c r="T362" s="115" t="s">
        <v>814</v>
      </c>
      <c r="U362" s="116"/>
      <c r="V362" s="116"/>
      <c r="W362" s="116"/>
      <c r="X362" s="116"/>
      <c r="Y362" s="116"/>
      <c r="Z362" s="116"/>
      <c r="AA362" s="116"/>
      <c r="AB362" s="116"/>
      <c r="AC362" s="116"/>
      <c r="AD362" s="116"/>
      <c r="AE362" s="116"/>
      <c r="AF362" s="116"/>
    </row>
    <row r="363" spans="20:32" hidden="1">
      <c r="T363" s="115" t="s">
        <v>815</v>
      </c>
      <c r="U363" s="116"/>
      <c r="V363" s="116"/>
      <c r="W363" s="116"/>
      <c r="X363" s="116"/>
      <c r="Y363" s="116"/>
      <c r="Z363" s="116"/>
      <c r="AA363" s="116"/>
      <c r="AB363" s="116"/>
      <c r="AC363" s="116"/>
      <c r="AD363" s="116"/>
      <c r="AE363" s="116"/>
      <c r="AF363" s="116"/>
    </row>
    <row r="364" spans="20:32" hidden="1">
      <c r="T364" s="115" t="s">
        <v>816</v>
      </c>
      <c r="U364" s="116"/>
      <c r="V364" s="116"/>
      <c r="W364" s="116"/>
      <c r="X364" s="116"/>
      <c r="Y364" s="116"/>
      <c r="Z364" s="116"/>
      <c r="AA364" s="116"/>
      <c r="AB364" s="116"/>
      <c r="AC364" s="116"/>
      <c r="AD364" s="116"/>
      <c r="AE364" s="116"/>
      <c r="AF364" s="116"/>
    </row>
    <row r="365" spans="20:32" hidden="1">
      <c r="T365" s="115" t="s">
        <v>817</v>
      </c>
      <c r="U365" s="116"/>
      <c r="V365" s="116"/>
      <c r="W365" s="116"/>
      <c r="X365" s="116"/>
      <c r="Y365" s="116"/>
      <c r="Z365" s="116"/>
      <c r="AA365" s="116"/>
      <c r="AB365" s="116"/>
      <c r="AC365" s="116"/>
      <c r="AD365" s="116"/>
      <c r="AE365" s="116"/>
      <c r="AF365" s="116"/>
    </row>
    <row r="366" spans="20:32" hidden="1">
      <c r="T366" s="115" t="s">
        <v>818</v>
      </c>
      <c r="U366" s="116"/>
      <c r="V366" s="116"/>
      <c r="W366" s="116"/>
      <c r="X366" s="116"/>
      <c r="Y366" s="116"/>
      <c r="Z366" s="116"/>
      <c r="AA366" s="116"/>
      <c r="AB366" s="116"/>
      <c r="AC366" s="116"/>
      <c r="AD366" s="116"/>
      <c r="AE366" s="116"/>
      <c r="AF366" s="116"/>
    </row>
    <row r="367" spans="20:32" hidden="1">
      <c r="T367" s="115" t="s">
        <v>819</v>
      </c>
      <c r="U367" s="116"/>
      <c r="V367" s="116"/>
      <c r="W367" s="116"/>
      <c r="X367" s="116"/>
      <c r="Y367" s="116"/>
      <c r="Z367" s="116"/>
      <c r="AA367" s="116"/>
      <c r="AB367" s="116"/>
      <c r="AC367" s="116"/>
      <c r="AD367" s="116"/>
      <c r="AE367" s="116"/>
      <c r="AF367" s="116"/>
    </row>
  </sheetData>
  <sheetProtection selectLockedCells="1"/>
  <mergeCells count="119">
    <mergeCell ref="C57:AW57"/>
    <mergeCell ref="C58:AW58"/>
    <mergeCell ref="C63:K63"/>
    <mergeCell ref="M63:Q63"/>
    <mergeCell ref="S63:AA63"/>
    <mergeCell ref="AC63:AG63"/>
    <mergeCell ref="AI63:AQ63"/>
    <mergeCell ref="AS63:AW63"/>
    <mergeCell ref="C64:K64"/>
    <mergeCell ref="M64:Q64"/>
    <mergeCell ref="S64:AA64"/>
    <mergeCell ref="AC64:AG64"/>
    <mergeCell ref="AI64:AQ64"/>
    <mergeCell ref="AS64:AW64"/>
    <mergeCell ref="C50:D50"/>
    <mergeCell ref="F50:P50"/>
    <mergeCell ref="R50:AB50"/>
    <mergeCell ref="AD50:AN50"/>
    <mergeCell ref="AP43:AW43"/>
    <mergeCell ref="AO53:AW53"/>
    <mergeCell ref="AP50:AW50"/>
    <mergeCell ref="AP48:AW48"/>
    <mergeCell ref="AP49:AW49"/>
    <mergeCell ref="F43:P43"/>
    <mergeCell ref="C49:D49"/>
    <mergeCell ref="F49:P49"/>
    <mergeCell ref="R49:AB49"/>
    <mergeCell ref="AD49:AN49"/>
    <mergeCell ref="AD48:AN48"/>
    <mergeCell ref="AP47:AW47"/>
    <mergeCell ref="AP46:AW46"/>
    <mergeCell ref="R43:AB43"/>
    <mergeCell ref="AD47:AN47"/>
    <mergeCell ref="AD46:AN46"/>
    <mergeCell ref="AD43:AN43"/>
    <mergeCell ref="AP42:AW42"/>
    <mergeCell ref="AD42:AN42"/>
    <mergeCell ref="C39:D39"/>
    <mergeCell ref="F39:P39"/>
    <mergeCell ref="R39:AB39"/>
    <mergeCell ref="C48:D48"/>
    <mergeCell ref="F48:P48"/>
    <mergeCell ref="R48:AB48"/>
    <mergeCell ref="C46:D46"/>
    <mergeCell ref="F46:P46"/>
    <mergeCell ref="R46:AB46"/>
    <mergeCell ref="C43:D43"/>
    <mergeCell ref="C42:D42"/>
    <mergeCell ref="F42:P42"/>
    <mergeCell ref="R42:AB42"/>
    <mergeCell ref="C47:D47"/>
    <mergeCell ref="F47:P47"/>
    <mergeCell ref="R47:AB47"/>
    <mergeCell ref="AI36:AW36"/>
    <mergeCell ref="F40:P40"/>
    <mergeCell ref="R40:AB40"/>
    <mergeCell ref="AD40:AN40"/>
    <mergeCell ref="AP40:AW40"/>
    <mergeCell ref="C41:D41"/>
    <mergeCell ref="F41:P41"/>
    <mergeCell ref="R41:AB41"/>
    <mergeCell ref="AD41:AN41"/>
    <mergeCell ref="C40:D40"/>
    <mergeCell ref="AP41:AW41"/>
    <mergeCell ref="G29:U29"/>
    <mergeCell ref="AB29:AF29"/>
    <mergeCell ref="AK29:AM29"/>
    <mergeCell ref="AN29:AR29"/>
    <mergeCell ref="AS29:AW29"/>
    <mergeCell ref="G30:T30"/>
    <mergeCell ref="Z30:AH30"/>
    <mergeCell ref="AM30:AW30"/>
    <mergeCell ref="AD39:AN39"/>
    <mergeCell ref="G31:U31"/>
    <mergeCell ref="AB31:AF31"/>
    <mergeCell ref="AK31:AM31"/>
    <mergeCell ref="AN31:AR31"/>
    <mergeCell ref="AS31:AW31"/>
    <mergeCell ref="G32:T32"/>
    <mergeCell ref="Z32:AH32"/>
    <mergeCell ref="AM32:AW32"/>
    <mergeCell ref="AP39:AW39"/>
    <mergeCell ref="G33:U33"/>
    <mergeCell ref="AB33:AF33"/>
    <mergeCell ref="AK33:AM33"/>
    <mergeCell ref="AN33:AR33"/>
    <mergeCell ref="AS33:AW33"/>
    <mergeCell ref="J36:Y36"/>
    <mergeCell ref="H23:R23"/>
    <mergeCell ref="Z23:AJ23"/>
    <mergeCell ref="AM23:AW23"/>
    <mergeCell ref="I24:S24"/>
    <mergeCell ref="Z24:AJ24"/>
    <mergeCell ref="AM24:AW24"/>
    <mergeCell ref="J25:T25"/>
    <mergeCell ref="AG25:AW25"/>
    <mergeCell ref="G28:T28"/>
    <mergeCell ref="Z28:AH28"/>
    <mergeCell ref="AM28:AW28"/>
    <mergeCell ref="L19:AW19"/>
    <mergeCell ref="H20:N20"/>
    <mergeCell ref="S20:U20"/>
    <mergeCell ref="AA20:AG20"/>
    <mergeCell ref="AK20:AQ20"/>
    <mergeCell ref="AU20:AW20"/>
    <mergeCell ref="H21:AB21"/>
    <mergeCell ref="J22:W22"/>
    <mergeCell ref="AN22:AW22"/>
    <mergeCell ref="AP2:AW2"/>
    <mergeCell ref="B4:AX4"/>
    <mergeCell ref="G6:T6"/>
    <mergeCell ref="AN6:AW6"/>
    <mergeCell ref="H15:AW15"/>
    <mergeCell ref="AG16:AW16"/>
    <mergeCell ref="M16:AB16"/>
    <mergeCell ref="H17:AW17"/>
    <mergeCell ref="AA18:AL18"/>
    <mergeCell ref="AP18:AW18"/>
    <mergeCell ref="I18:T18"/>
  </mergeCells>
  <conditionalFormatting sqref="C9">
    <cfRule type="expression" dxfId="46" priority="25" stopIfTrue="1">
      <formula>$AP$2="AMPLIACION"</formula>
    </cfRule>
  </conditionalFormatting>
  <conditionalFormatting sqref="F39:P43 R39:AB43 AD39:AN43 AI9:AI12 AP39:AW43 F46:P50 R46:AB50 AD49:AN49">
    <cfRule type="expression" dxfId="45" priority="31" stopIfTrue="1">
      <formula>$AP$2="AMPLIACION"</formula>
    </cfRule>
  </conditionalFormatting>
  <conditionalFormatting sqref="F39:P43 R39:AB43 AD39:AN43">
    <cfRule type="expression" dxfId="44" priority="23" stopIfTrue="1">
      <formula>$AP$2="MODIFICACION"</formula>
    </cfRule>
  </conditionalFormatting>
  <conditionalFormatting sqref="G29:U29 G31:U31 G33:U33">
    <cfRule type="expression" priority="36" stopIfTrue="1">
      <formula>$AO$2="AMPLIACION"</formula>
    </cfRule>
  </conditionalFormatting>
  <conditionalFormatting sqref="H18:I18 AA18 AP18:AW18">
    <cfRule type="expression" dxfId="43" priority="1" stopIfTrue="1">
      <formula>$AO$2="AMPLIACION"</formula>
    </cfRule>
    <cfRule type="expression" dxfId="42" priority="2" stopIfTrue="1">
      <formula>$AO$2="APERTURA"</formula>
    </cfRule>
    <cfRule type="expression" dxfId="41" priority="3" stopIfTrue="1">
      <formula>$AO$2="MODIFICACION"</formula>
    </cfRule>
  </conditionalFormatting>
  <conditionalFormatting sqref="H15:AW15">
    <cfRule type="expression" dxfId="40" priority="29" stopIfTrue="1">
      <formula>$AP$2="AMPLIACION"</formula>
    </cfRule>
  </conditionalFormatting>
  <conditionalFormatting sqref="J36:Y36">
    <cfRule type="expression" dxfId="39" priority="20" stopIfTrue="1">
      <formula>$AO$2="APERTURA"</formula>
    </cfRule>
    <cfRule type="expression" dxfId="38" priority="21" stopIfTrue="1">
      <formula>$AO$2="MODIFICACION"</formula>
    </cfRule>
  </conditionalFormatting>
  <conditionalFormatting sqref="S9:S11">
    <cfRule type="expression" dxfId="37" priority="24" stopIfTrue="1">
      <formula>$AP$2="AMPLIACION"</formula>
    </cfRule>
  </conditionalFormatting>
  <conditionalFormatting sqref="T9:T11">
    <cfRule type="expression" dxfId="36" priority="33" stopIfTrue="1">
      <formula>$AO$2="APERTURA"+"MODIFICACION"</formula>
    </cfRule>
    <cfRule type="expression" dxfId="35" priority="34" stopIfTrue="1">
      <formula>$AO$2="AMPLIACION"</formula>
    </cfRule>
  </conditionalFormatting>
  <conditionalFormatting sqref="U12">
    <cfRule type="cellIs" dxfId="34" priority="32" stopIfTrue="1" operator="equal">
      <formula>"SELECCIÓN - INCORRECTA"</formula>
    </cfRule>
  </conditionalFormatting>
  <conditionalFormatting sqref="AC16:AE16">
    <cfRule type="expression" dxfId="33" priority="14" stopIfTrue="1">
      <formula>$AO$2="AMPLIACION"</formula>
    </cfRule>
    <cfRule type="expression" dxfId="32" priority="15" stopIfTrue="1">
      <formula>$AO$2="APERTURA"</formula>
    </cfRule>
    <cfRule type="expression" dxfId="31" priority="16" stopIfTrue="1">
      <formula>$AO$2="MODIFICACION"</formula>
    </cfRule>
  </conditionalFormatting>
  <conditionalFormatting sqref="AD46:AN48">
    <cfRule type="expression" dxfId="30" priority="6" stopIfTrue="1">
      <formula>$AO$2="MODIFICACION"</formula>
    </cfRule>
    <cfRule type="expression" dxfId="29" priority="7" stopIfTrue="1">
      <formula>$AO$2="AMPLIACION"</formula>
    </cfRule>
  </conditionalFormatting>
  <conditionalFormatting sqref="AD50:AN50">
    <cfRule type="expression" dxfId="28" priority="4" stopIfTrue="1">
      <formula>$AO$2="MODIFICACION"</formula>
    </cfRule>
    <cfRule type="expression" dxfId="27" priority="5" stopIfTrue="1">
      <formula>$AO$2="AMPLIACION"</formula>
    </cfRule>
  </conditionalFormatting>
  <conditionalFormatting sqref="AG16:AW16">
    <cfRule type="cellIs" dxfId="26" priority="12" stopIfTrue="1" operator="equal">
      <formula>""</formula>
    </cfRule>
  </conditionalFormatting>
  <conditionalFormatting sqref="AI36:AW36">
    <cfRule type="expression" dxfId="25" priority="22" stopIfTrue="1">
      <formula>$AP$2="MODIFICACION"</formula>
    </cfRule>
  </conditionalFormatting>
  <conditionalFormatting sqref="AN6:AW6">
    <cfRule type="expression" dxfId="24" priority="30" stopIfTrue="1">
      <formula>$AP$2="AMPLIACION"</formula>
    </cfRule>
  </conditionalFormatting>
  <conditionalFormatting sqref="AN22:AW22">
    <cfRule type="expression" dxfId="23" priority="27" stopIfTrue="1">
      <formula>$AP$2="AMPLIACION"</formula>
    </cfRule>
  </conditionalFormatting>
  <conditionalFormatting sqref="AP39:AW43 AN6:AW6 H15:AW15 AN22:AW24 H17:AW17 O19:AW19 L19:N22 AA20:AG20 AK20:AQ20 AU20:AW20 H20:K21 S20:U22 X21:AB21 O21:R22 V21:W22 J22:K22 H23:R23 Z23:AJ24 AM23:AM24 I24:S24 J25:T25 AG25:AW25">
    <cfRule type="expression" dxfId="22" priority="37" stopIfTrue="1">
      <formula>$AP$2="MODIFICACION"</formula>
    </cfRule>
  </conditionalFormatting>
  <dataValidations count="21">
    <dataValidation type="list" allowBlank="1" showErrorMessage="1" sqref="AQ2:AW2" xr:uid="{00000000-0002-0000-0100-000000000000}">
      <formula1>grupocuentas</formula1>
      <formula2>0</formula2>
    </dataValidation>
    <dataValidation type="list" allowBlank="1" showErrorMessage="1" sqref="AP2" xr:uid="{00000000-0002-0000-0100-000001000000}">
      <formula1>"APERTURA,MODIFICACION,AMPLIACION"</formula1>
      <formula2>0</formula2>
    </dataValidation>
    <dataValidation type="list" allowBlank="1" showErrorMessage="1" sqref="G23" xr:uid="{00000000-0002-0000-0100-000002000000}">
      <formula1>RAMO</formula1>
      <formula2>0</formula2>
    </dataValidation>
    <dataValidation type="list" allowBlank="1" showErrorMessage="1" sqref="Z28:AI28 Z30:AI30 Z32:AI32" xr:uid="{00000000-0002-0000-0100-000003000000}">
      <formula1>FUNCION</formula1>
      <formula2>0</formula2>
    </dataValidation>
    <dataValidation type="list" allowBlank="1" showErrorMessage="1" sqref="J36:Y36" xr:uid="{00000000-0002-0000-0100-000004000000}">
      <formula1>ZONADEVENTAS</formula1>
      <formula2>0</formula2>
    </dataValidation>
    <dataValidation type="list" allowBlank="1" showErrorMessage="1" sqref="AI36:AW36" xr:uid="{00000000-0002-0000-0100-000005000000}">
      <formula1>OFICINADEVENTAS</formula1>
      <formula2>0</formula2>
    </dataValidation>
    <dataValidation allowBlank="1" showErrorMessage="1" sqref="G32:T32 A29:XFD29 G28:T28 G30:T30 A20:AR20 AT20:IV20" xr:uid="{00000000-0002-0000-0100-000006000000}"/>
    <dataValidation type="list" allowBlank="1" showErrorMessage="1" sqref="Z23:AJ24 AM23:AW24 I24:S24" xr:uid="{00000000-0002-0000-0100-000007000000}">
      <formula1>$E$109:$E$191</formula1>
      <formula2>0</formula2>
    </dataValidation>
    <dataValidation type="list" allowBlank="1" showErrorMessage="1" sqref="R46:AB50" xr:uid="{00000000-0002-0000-0100-000008000000}">
      <formula1>$AH$156:$AH$158</formula1>
      <formula2>0</formula2>
    </dataValidation>
    <dataValidation type="list" allowBlank="1" showErrorMessage="1" sqref="J25:T25" xr:uid="{00000000-0002-0000-0100-000009000000}">
      <formula1>$T$71:$T$77</formula1>
      <formula2>0</formula2>
    </dataValidation>
    <dataValidation type="list" allowBlank="1" showErrorMessage="1" sqref="H23:R23" xr:uid="{00000000-0002-0000-0100-00000A000000}">
      <formula1>$E$89:$E$105</formula1>
      <formula2>0</formula2>
    </dataValidation>
    <dataValidation type="list" allowBlank="1" showErrorMessage="1" sqref="AI37:AW37" xr:uid="{00000000-0002-0000-0100-00000B000000}">
      <formula1>$AH$71:$AH$79</formula1>
      <formula2>0</formula2>
    </dataValidation>
    <dataValidation type="list" allowBlank="1" showErrorMessage="1" sqref="J37:Y37" xr:uid="{00000000-0002-0000-0100-00000C000000}">
      <formula1>$T$105:$T$123</formula1>
      <formula2>0</formula2>
    </dataValidation>
    <dataValidation type="list" allowBlank="1" showErrorMessage="1" sqref="AD39:AN43" xr:uid="{00000000-0002-0000-0100-00000D000000}">
      <formula1>$AH$126:$AH$134</formula1>
      <formula2>0</formula2>
    </dataValidation>
    <dataValidation type="list" allowBlank="1" showErrorMessage="1" sqref="R39:AB43" xr:uid="{00000000-0002-0000-0100-00000E000000}">
      <formula1>$AH$92:$AH$107</formula1>
      <formula2>0</formula2>
    </dataValidation>
    <dataValidation type="list" allowBlank="1" showErrorMessage="1" sqref="F39:P43" xr:uid="{00000000-0002-0000-0100-00000F000000}">
      <formula1>$AH$83:$AH$88</formula1>
      <formula2>0</formula2>
    </dataValidation>
    <dataValidation type="list" allowBlank="1" showErrorMessage="1" sqref="AD49:AN49" xr:uid="{00000000-0002-0000-0100-000010000000}">
      <formula1>$AH$162:$AH$172</formula1>
      <formula2>0</formula2>
    </dataValidation>
    <dataValidation type="list" allowBlank="1" showErrorMessage="1" sqref="F46:P50" xr:uid="{00000000-0002-0000-0100-000011000000}">
      <formula1>$AH$147:$AH$152</formula1>
      <formula2>0</formula2>
    </dataValidation>
    <dataValidation type="list" allowBlank="1" showErrorMessage="1" sqref="AD46:AN48 AD50:AN50" xr:uid="{00000000-0002-0000-0100-000012000000}">
      <formula1>CENTROSUMINISTRADOR</formula1>
      <formula2>0</formula2>
    </dataValidation>
    <dataValidation type="list" allowBlank="1" showInputMessage="1" showErrorMessage="1" sqref="I18" xr:uid="{00000000-0002-0000-0100-000013000000}">
      <formula1>DEPTOS</formula1>
    </dataValidation>
    <dataValidation type="list" allowBlank="1" showInputMessage="1" showErrorMessage="1" sqref="AA18:AL18" xr:uid="{00000000-0002-0000-0100-000014000000}">
      <formula1>INDIRECT("MUNI"&amp;$U$18)</formula1>
    </dataValidation>
  </dataValidations>
  <printOptions horizontalCentered="1"/>
  <pageMargins left="0.7" right="0.7" top="0.75" bottom="0.75" header="0.3" footer="0.3"/>
  <pageSetup scale="68"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8" r:id="rId4" name="Check Box 1">
              <controlPr defaultSize="0" autoFill="0" autoLine="0" autoPict="0">
                <anchor moveWithCells="1" sizeWithCells="1">
                  <from>
                    <xdr:col>2</xdr:col>
                    <xdr:colOff>0</xdr:colOff>
                    <xdr:row>8</xdr:row>
                    <xdr:rowOff>9525</xdr:rowOff>
                  </from>
                  <to>
                    <xdr:col>3</xdr:col>
                    <xdr:colOff>95250</xdr:colOff>
                    <xdr:row>9</xdr:row>
                    <xdr:rowOff>28575</xdr:rowOff>
                  </to>
                </anchor>
              </controlPr>
            </control>
          </mc:Choice>
        </mc:AlternateContent>
        <mc:AlternateContent xmlns:mc="http://schemas.openxmlformats.org/markup-compatibility/2006">
          <mc:Choice Requires="x14">
            <control shapeId="3099" r:id="rId5" name="Check Box 5">
              <controlPr defaultSize="0" autoFill="0" autoLine="0" autoPict="0">
                <anchor moveWithCells="1" sizeWithCells="1">
                  <from>
                    <xdr:col>17</xdr:col>
                    <xdr:colOff>171450</xdr:colOff>
                    <xdr:row>8</xdr:row>
                    <xdr:rowOff>9525</xdr:rowOff>
                  </from>
                  <to>
                    <xdr:col>19</xdr:col>
                    <xdr:colOff>85725</xdr:colOff>
                    <xdr:row>9</xdr:row>
                    <xdr:rowOff>28575</xdr:rowOff>
                  </to>
                </anchor>
              </controlPr>
            </control>
          </mc:Choice>
        </mc:AlternateContent>
        <mc:AlternateContent xmlns:mc="http://schemas.openxmlformats.org/markup-compatibility/2006">
          <mc:Choice Requires="x14">
            <control shapeId="3100" r:id="rId6" name="Check Box 6">
              <controlPr defaultSize="0" autoFill="0" autoLine="0" autoPict="0">
                <anchor moveWithCells="1" sizeWithCells="1">
                  <from>
                    <xdr:col>17</xdr:col>
                    <xdr:colOff>171450</xdr:colOff>
                    <xdr:row>8</xdr:row>
                    <xdr:rowOff>171450</xdr:rowOff>
                  </from>
                  <to>
                    <xdr:col>19</xdr:col>
                    <xdr:colOff>85725</xdr:colOff>
                    <xdr:row>10</xdr:row>
                    <xdr:rowOff>28575</xdr:rowOff>
                  </to>
                </anchor>
              </controlPr>
            </control>
          </mc:Choice>
        </mc:AlternateContent>
        <mc:AlternateContent xmlns:mc="http://schemas.openxmlformats.org/markup-compatibility/2006">
          <mc:Choice Requires="x14">
            <control shapeId="3101" r:id="rId7" name="Check Box 7">
              <controlPr defaultSize="0" autoFill="0" autoLine="0" autoPict="0">
                <anchor moveWithCells="1" sizeWithCells="1">
                  <from>
                    <xdr:col>17</xdr:col>
                    <xdr:colOff>171450</xdr:colOff>
                    <xdr:row>9</xdr:row>
                    <xdr:rowOff>171450</xdr:rowOff>
                  </from>
                  <to>
                    <xdr:col>19</xdr:col>
                    <xdr:colOff>85725</xdr:colOff>
                    <xdr:row>11</xdr:row>
                    <xdr:rowOff>9525</xdr:rowOff>
                  </to>
                </anchor>
              </controlPr>
            </control>
          </mc:Choice>
        </mc:AlternateContent>
        <mc:AlternateContent xmlns:mc="http://schemas.openxmlformats.org/markup-compatibility/2006">
          <mc:Choice Requires="x14">
            <control shapeId="3102" r:id="rId8" name="Check Box 8">
              <controlPr defaultSize="0" autoFill="0" autoLine="0" autoPict="0">
                <anchor moveWithCells="1" sizeWithCells="1">
                  <from>
                    <xdr:col>33</xdr:col>
                    <xdr:colOff>152400</xdr:colOff>
                    <xdr:row>8</xdr:row>
                    <xdr:rowOff>9525</xdr:rowOff>
                  </from>
                  <to>
                    <xdr:col>35</xdr:col>
                    <xdr:colOff>66675</xdr:colOff>
                    <xdr:row>9</xdr:row>
                    <xdr:rowOff>28575</xdr:rowOff>
                  </to>
                </anchor>
              </controlPr>
            </control>
          </mc:Choice>
        </mc:AlternateContent>
        <mc:AlternateContent xmlns:mc="http://schemas.openxmlformats.org/markup-compatibility/2006">
          <mc:Choice Requires="x14">
            <control shapeId="3104" r:id="rId9" name="Check Box 13">
              <controlPr defaultSize="0" autoFill="0" autoLine="0" autoPict="0">
                <anchor moveWithCells="1" sizeWithCells="1">
                  <from>
                    <xdr:col>33</xdr:col>
                    <xdr:colOff>152400</xdr:colOff>
                    <xdr:row>9</xdr:row>
                    <xdr:rowOff>171450</xdr:rowOff>
                  </from>
                  <to>
                    <xdr:col>35</xdr:col>
                    <xdr:colOff>66675</xdr:colOff>
                    <xdr:row>11</xdr:row>
                    <xdr:rowOff>9525</xdr:rowOff>
                  </to>
                </anchor>
              </controlPr>
            </control>
          </mc:Choice>
        </mc:AlternateContent>
        <mc:AlternateContent xmlns:mc="http://schemas.openxmlformats.org/markup-compatibility/2006">
          <mc:Choice Requires="x14">
            <control shapeId="3106" r:id="rId10" name="Check Box 15">
              <controlPr defaultSize="0" autoFill="0" autoLine="0" autoPict="0">
                <anchor moveWithCells="1" sizeWithCells="1">
                  <from>
                    <xdr:col>33</xdr:col>
                    <xdr:colOff>152400</xdr:colOff>
                    <xdr:row>8</xdr:row>
                    <xdr:rowOff>171450</xdr:rowOff>
                  </from>
                  <to>
                    <xdr:col>35</xdr:col>
                    <xdr:colOff>66675</xdr:colOff>
                    <xdr:row>10</xdr:row>
                    <xdr:rowOff>28575</xdr:rowOff>
                  </to>
                </anchor>
              </controlPr>
            </control>
          </mc:Choice>
        </mc:AlternateContent>
        <mc:AlternateContent xmlns:mc="http://schemas.openxmlformats.org/markup-compatibility/2006">
          <mc:Choice Requires="x14">
            <control shapeId="3107" r:id="rId11" name="Check Box 17">
              <controlPr defaultSize="0" autoFill="0" autoLine="0" autoPict="0">
                <anchor moveWithCells="1" sizeWithCells="1">
                  <from>
                    <xdr:col>15</xdr:col>
                    <xdr:colOff>104775</xdr:colOff>
                    <xdr:row>54</xdr:row>
                    <xdr:rowOff>66675</xdr:rowOff>
                  </from>
                  <to>
                    <xdr:col>17</xdr:col>
                    <xdr:colOff>66675</xdr:colOff>
                    <xdr:row>54</xdr:row>
                    <xdr:rowOff>66675</xdr:rowOff>
                  </to>
                </anchor>
              </controlPr>
            </control>
          </mc:Choice>
        </mc:AlternateContent>
        <mc:AlternateContent xmlns:mc="http://schemas.openxmlformats.org/markup-compatibility/2006">
          <mc:Choice Requires="x14">
            <control shapeId="3108" r:id="rId12" name="Check Box 20">
              <controlPr defaultSize="0" autoFill="0" autoLine="0" autoPict="0">
                <anchor moveWithCells="1" sizeWithCells="1">
                  <from>
                    <xdr:col>20</xdr:col>
                    <xdr:colOff>0</xdr:colOff>
                    <xdr:row>54</xdr:row>
                    <xdr:rowOff>66675</xdr:rowOff>
                  </from>
                  <to>
                    <xdr:col>21</xdr:col>
                    <xdr:colOff>85725</xdr:colOff>
                    <xdr:row>54</xdr:row>
                    <xdr:rowOff>66675</xdr:rowOff>
                  </to>
                </anchor>
              </controlPr>
            </control>
          </mc:Choice>
        </mc:AlternateContent>
        <mc:AlternateContent xmlns:mc="http://schemas.openxmlformats.org/markup-compatibility/2006">
          <mc:Choice Requires="x14">
            <control shapeId="3109" r:id="rId13" name="Check Box 12">
              <controlPr defaultSize="0" autoFill="0" autoLine="0" autoPict="0">
                <anchor moveWithCells="1" sizeWithCells="1">
                  <from>
                    <xdr:col>33</xdr:col>
                    <xdr:colOff>152400</xdr:colOff>
                    <xdr:row>11</xdr:row>
                    <xdr:rowOff>9525</xdr:rowOff>
                  </from>
                  <to>
                    <xdr:col>35</xdr:col>
                    <xdr:colOff>66675</xdr:colOff>
                    <xdr:row>12</xdr:row>
                    <xdr:rowOff>28575</xdr:rowOff>
                  </to>
                </anchor>
              </controlPr>
            </control>
          </mc:Choice>
        </mc:AlternateContent>
        <mc:AlternateContent xmlns:mc="http://schemas.openxmlformats.org/markup-compatibility/2006">
          <mc:Choice Requires="x14">
            <control shapeId="3112" r:id="rId14" name="Check Box 350">
              <controlPr defaultSize="0" autoFill="0" autoLine="0" autoPict="0">
                <anchor moveWithCells="1" sizeWithCells="1">
                  <from>
                    <xdr:col>17</xdr:col>
                    <xdr:colOff>171450</xdr:colOff>
                    <xdr:row>8</xdr:row>
                    <xdr:rowOff>9525</xdr:rowOff>
                  </from>
                  <to>
                    <xdr:col>19</xdr:col>
                    <xdr:colOff>95250</xdr:colOff>
                    <xdr:row>9</xdr:row>
                    <xdr:rowOff>9525</xdr:rowOff>
                  </to>
                </anchor>
              </controlPr>
            </control>
          </mc:Choice>
        </mc:AlternateContent>
        <mc:AlternateContent xmlns:mc="http://schemas.openxmlformats.org/markup-compatibility/2006">
          <mc:Choice Requires="x14">
            <control shapeId="3113" r:id="rId15" name="Check Box 351">
              <controlPr defaultSize="0" autoFill="0" autoLine="0" autoPict="0">
                <anchor moveWithCells="1" sizeWithCells="1">
                  <from>
                    <xdr:col>17</xdr:col>
                    <xdr:colOff>171450</xdr:colOff>
                    <xdr:row>8</xdr:row>
                    <xdr:rowOff>171450</xdr:rowOff>
                  </from>
                  <to>
                    <xdr:col>19</xdr:col>
                    <xdr:colOff>114300</xdr:colOff>
                    <xdr:row>10</xdr:row>
                    <xdr:rowOff>28575</xdr:rowOff>
                  </to>
                </anchor>
              </controlPr>
            </control>
          </mc:Choice>
        </mc:AlternateContent>
        <mc:AlternateContent xmlns:mc="http://schemas.openxmlformats.org/markup-compatibility/2006">
          <mc:Choice Requires="x14">
            <control shapeId="3114" r:id="rId16" name="Check Box 352">
              <controlPr defaultSize="0" autoFill="0" autoLine="0" autoPict="0">
                <anchor moveWithCells="1" sizeWithCells="1">
                  <from>
                    <xdr:col>17</xdr:col>
                    <xdr:colOff>171450</xdr:colOff>
                    <xdr:row>9</xdr:row>
                    <xdr:rowOff>171450</xdr:rowOff>
                  </from>
                  <to>
                    <xdr:col>19</xdr:col>
                    <xdr:colOff>114300</xdr:colOff>
                    <xdr:row>11</xdr:row>
                    <xdr:rowOff>9525</xdr:rowOff>
                  </to>
                </anchor>
              </controlPr>
            </control>
          </mc:Choice>
        </mc:AlternateContent>
        <mc:AlternateContent xmlns:mc="http://schemas.openxmlformats.org/markup-compatibility/2006">
          <mc:Choice Requires="x14">
            <control shapeId="3644" r:id="rId17" name="Check Box 572">
              <controlPr defaultSize="0" autoFill="0" autoLine="0" autoPict="0">
                <anchor moveWithCells="1" sizeWithCells="1">
                  <from>
                    <xdr:col>2</xdr:col>
                    <xdr:colOff>0</xdr:colOff>
                    <xdr:row>8</xdr:row>
                    <xdr:rowOff>9525</xdr:rowOff>
                  </from>
                  <to>
                    <xdr:col>3</xdr:col>
                    <xdr:colOff>95250</xdr:colOff>
                    <xdr:row>9</xdr:row>
                    <xdr:rowOff>28575</xdr:rowOff>
                  </to>
                </anchor>
              </controlPr>
            </control>
          </mc:Choice>
        </mc:AlternateContent>
        <mc:AlternateContent xmlns:mc="http://schemas.openxmlformats.org/markup-compatibility/2006">
          <mc:Choice Requires="x14">
            <control shapeId="3645" r:id="rId18" name="Check Box 573">
              <controlPr defaultSize="0" autoFill="0" autoLine="0" autoPict="0">
                <anchor moveWithCells="1" sizeWithCells="1">
                  <from>
                    <xdr:col>17</xdr:col>
                    <xdr:colOff>171450</xdr:colOff>
                    <xdr:row>8</xdr:row>
                    <xdr:rowOff>9525</xdr:rowOff>
                  </from>
                  <to>
                    <xdr:col>19</xdr:col>
                    <xdr:colOff>85725</xdr:colOff>
                    <xdr:row>9</xdr:row>
                    <xdr:rowOff>28575</xdr:rowOff>
                  </to>
                </anchor>
              </controlPr>
            </control>
          </mc:Choice>
        </mc:AlternateContent>
        <mc:AlternateContent xmlns:mc="http://schemas.openxmlformats.org/markup-compatibility/2006">
          <mc:Choice Requires="x14">
            <control shapeId="3646" r:id="rId19" name="Check Box 574">
              <controlPr defaultSize="0" autoFill="0" autoLine="0" autoPict="0">
                <anchor moveWithCells="1" sizeWithCells="1">
                  <from>
                    <xdr:col>17</xdr:col>
                    <xdr:colOff>171450</xdr:colOff>
                    <xdr:row>8</xdr:row>
                    <xdr:rowOff>171450</xdr:rowOff>
                  </from>
                  <to>
                    <xdr:col>19</xdr:col>
                    <xdr:colOff>85725</xdr:colOff>
                    <xdr:row>10</xdr:row>
                    <xdr:rowOff>28575</xdr:rowOff>
                  </to>
                </anchor>
              </controlPr>
            </control>
          </mc:Choice>
        </mc:AlternateContent>
        <mc:AlternateContent xmlns:mc="http://schemas.openxmlformats.org/markup-compatibility/2006">
          <mc:Choice Requires="x14">
            <control shapeId="3647" r:id="rId20" name="Check Box 575">
              <controlPr defaultSize="0" autoFill="0" autoLine="0" autoPict="0">
                <anchor moveWithCells="1" sizeWithCells="1">
                  <from>
                    <xdr:col>17</xdr:col>
                    <xdr:colOff>171450</xdr:colOff>
                    <xdr:row>9</xdr:row>
                    <xdr:rowOff>171450</xdr:rowOff>
                  </from>
                  <to>
                    <xdr:col>19</xdr:col>
                    <xdr:colOff>85725</xdr:colOff>
                    <xdr:row>11</xdr:row>
                    <xdr:rowOff>9525</xdr:rowOff>
                  </to>
                </anchor>
              </controlPr>
            </control>
          </mc:Choice>
        </mc:AlternateContent>
        <mc:AlternateContent xmlns:mc="http://schemas.openxmlformats.org/markup-compatibility/2006">
          <mc:Choice Requires="x14">
            <control shapeId="3648" r:id="rId21" name="Check Box 576">
              <controlPr defaultSize="0" autoFill="0" autoLine="0" autoPict="0">
                <anchor moveWithCells="1" sizeWithCells="1">
                  <from>
                    <xdr:col>33</xdr:col>
                    <xdr:colOff>152400</xdr:colOff>
                    <xdr:row>8</xdr:row>
                    <xdr:rowOff>9525</xdr:rowOff>
                  </from>
                  <to>
                    <xdr:col>35</xdr:col>
                    <xdr:colOff>66675</xdr:colOff>
                    <xdr:row>9</xdr:row>
                    <xdr:rowOff>28575</xdr:rowOff>
                  </to>
                </anchor>
              </controlPr>
            </control>
          </mc:Choice>
        </mc:AlternateContent>
        <mc:AlternateContent xmlns:mc="http://schemas.openxmlformats.org/markup-compatibility/2006">
          <mc:Choice Requires="x14">
            <control shapeId="3650" r:id="rId22" name="Check Box 578">
              <controlPr defaultSize="0" autoFill="0" autoLine="0" autoPict="0">
                <anchor moveWithCells="1" sizeWithCells="1">
                  <from>
                    <xdr:col>33</xdr:col>
                    <xdr:colOff>152400</xdr:colOff>
                    <xdr:row>9</xdr:row>
                    <xdr:rowOff>171450</xdr:rowOff>
                  </from>
                  <to>
                    <xdr:col>35</xdr:col>
                    <xdr:colOff>66675</xdr:colOff>
                    <xdr:row>11</xdr:row>
                    <xdr:rowOff>9525</xdr:rowOff>
                  </to>
                </anchor>
              </controlPr>
            </control>
          </mc:Choice>
        </mc:AlternateContent>
        <mc:AlternateContent xmlns:mc="http://schemas.openxmlformats.org/markup-compatibility/2006">
          <mc:Choice Requires="x14">
            <control shapeId="3652" r:id="rId23" name="Check Box 580">
              <controlPr defaultSize="0" autoFill="0" autoLine="0" autoPict="0">
                <anchor moveWithCells="1" sizeWithCells="1">
                  <from>
                    <xdr:col>33</xdr:col>
                    <xdr:colOff>152400</xdr:colOff>
                    <xdr:row>8</xdr:row>
                    <xdr:rowOff>171450</xdr:rowOff>
                  </from>
                  <to>
                    <xdr:col>35</xdr:col>
                    <xdr:colOff>66675</xdr:colOff>
                    <xdr:row>10</xdr:row>
                    <xdr:rowOff>28575</xdr:rowOff>
                  </to>
                </anchor>
              </controlPr>
            </control>
          </mc:Choice>
        </mc:AlternateContent>
        <mc:AlternateContent xmlns:mc="http://schemas.openxmlformats.org/markup-compatibility/2006">
          <mc:Choice Requires="x14">
            <control shapeId="3653" r:id="rId24" name="Check Box 581">
              <controlPr defaultSize="0" autoFill="0" autoLine="0" autoPict="0">
                <anchor moveWithCells="1" sizeWithCells="1">
                  <from>
                    <xdr:col>15</xdr:col>
                    <xdr:colOff>104775</xdr:colOff>
                    <xdr:row>54</xdr:row>
                    <xdr:rowOff>66675</xdr:rowOff>
                  </from>
                  <to>
                    <xdr:col>17</xdr:col>
                    <xdr:colOff>66675</xdr:colOff>
                    <xdr:row>54</xdr:row>
                    <xdr:rowOff>66675</xdr:rowOff>
                  </to>
                </anchor>
              </controlPr>
            </control>
          </mc:Choice>
        </mc:AlternateContent>
        <mc:AlternateContent xmlns:mc="http://schemas.openxmlformats.org/markup-compatibility/2006">
          <mc:Choice Requires="x14">
            <control shapeId="3654" r:id="rId25" name="Check Box 582">
              <controlPr defaultSize="0" autoFill="0" autoLine="0" autoPict="0">
                <anchor moveWithCells="1" sizeWithCells="1">
                  <from>
                    <xdr:col>20</xdr:col>
                    <xdr:colOff>0</xdr:colOff>
                    <xdr:row>54</xdr:row>
                    <xdr:rowOff>66675</xdr:rowOff>
                  </from>
                  <to>
                    <xdr:col>21</xdr:col>
                    <xdr:colOff>85725</xdr:colOff>
                    <xdr:row>54</xdr:row>
                    <xdr:rowOff>66675</xdr:rowOff>
                  </to>
                </anchor>
              </controlPr>
            </control>
          </mc:Choice>
        </mc:AlternateContent>
        <mc:AlternateContent xmlns:mc="http://schemas.openxmlformats.org/markup-compatibility/2006">
          <mc:Choice Requires="x14">
            <control shapeId="3655" r:id="rId26" name="Check Box 583">
              <controlPr defaultSize="0" autoFill="0" autoLine="0" autoPict="0">
                <anchor moveWithCells="1" sizeWithCells="1">
                  <from>
                    <xdr:col>33</xdr:col>
                    <xdr:colOff>152400</xdr:colOff>
                    <xdr:row>11</xdr:row>
                    <xdr:rowOff>9525</xdr:rowOff>
                  </from>
                  <to>
                    <xdr:col>35</xdr:col>
                    <xdr:colOff>66675</xdr:colOff>
                    <xdr:row>12</xdr:row>
                    <xdr:rowOff>28575</xdr:rowOff>
                  </to>
                </anchor>
              </controlPr>
            </control>
          </mc:Choice>
        </mc:AlternateContent>
        <mc:AlternateContent xmlns:mc="http://schemas.openxmlformats.org/markup-compatibility/2006">
          <mc:Choice Requires="x14">
            <control shapeId="3656" r:id="rId27" name="Check Box 584">
              <controlPr defaultSize="0" autoFill="0" autoLine="0" autoPict="0">
                <anchor moveWithCells="1" sizeWithCells="1">
                  <from>
                    <xdr:col>17</xdr:col>
                    <xdr:colOff>171450</xdr:colOff>
                    <xdr:row>8</xdr:row>
                    <xdr:rowOff>9525</xdr:rowOff>
                  </from>
                  <to>
                    <xdr:col>19</xdr:col>
                    <xdr:colOff>95250</xdr:colOff>
                    <xdr:row>9</xdr:row>
                    <xdr:rowOff>9525</xdr:rowOff>
                  </to>
                </anchor>
              </controlPr>
            </control>
          </mc:Choice>
        </mc:AlternateContent>
        <mc:AlternateContent xmlns:mc="http://schemas.openxmlformats.org/markup-compatibility/2006">
          <mc:Choice Requires="x14">
            <control shapeId="3657" r:id="rId28" name="Check Box 585">
              <controlPr defaultSize="0" autoFill="0" autoLine="0" autoPict="0">
                <anchor moveWithCells="1" sizeWithCells="1">
                  <from>
                    <xdr:col>17</xdr:col>
                    <xdr:colOff>171450</xdr:colOff>
                    <xdr:row>8</xdr:row>
                    <xdr:rowOff>171450</xdr:rowOff>
                  </from>
                  <to>
                    <xdr:col>19</xdr:col>
                    <xdr:colOff>114300</xdr:colOff>
                    <xdr:row>10</xdr:row>
                    <xdr:rowOff>28575</xdr:rowOff>
                  </to>
                </anchor>
              </controlPr>
            </control>
          </mc:Choice>
        </mc:AlternateContent>
        <mc:AlternateContent xmlns:mc="http://schemas.openxmlformats.org/markup-compatibility/2006">
          <mc:Choice Requires="x14">
            <control shapeId="3658" r:id="rId29" name="Check Box 586">
              <controlPr defaultSize="0" autoFill="0" autoLine="0" autoPict="0">
                <anchor moveWithCells="1" sizeWithCells="1">
                  <from>
                    <xdr:col>17</xdr:col>
                    <xdr:colOff>171450</xdr:colOff>
                    <xdr:row>9</xdr:row>
                    <xdr:rowOff>171450</xdr:rowOff>
                  </from>
                  <to>
                    <xdr:col>19</xdr:col>
                    <xdr:colOff>114300</xdr:colOff>
                    <xdr:row>11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sheetPr>
  <dimension ref="A1:AX380"/>
  <sheetViews>
    <sheetView showGridLines="0" zoomScale="80" zoomScaleNormal="80" zoomScaleSheetLayoutView="75" workbookViewId="0"/>
  </sheetViews>
  <sheetFormatPr defaultColWidth="9.140625" defaultRowHeight="15.75"/>
  <cols>
    <col min="1" max="1" width="7.42578125" style="73" customWidth="1"/>
    <col min="2" max="7" width="2.7109375" style="73" customWidth="1"/>
    <col min="8" max="8" width="3.85546875" style="73" customWidth="1"/>
    <col min="9" max="9" width="2.7109375" style="73" customWidth="1"/>
    <col min="10" max="10" width="6" style="73" customWidth="1"/>
    <col min="11" max="17" width="2.7109375" style="73" customWidth="1"/>
    <col min="18" max="18" width="4.85546875" style="73" customWidth="1"/>
    <col min="19" max="19" width="1.5703125" style="73" customWidth="1"/>
    <col min="20" max="24" width="2.7109375" style="73" customWidth="1"/>
    <col min="25" max="25" width="7.140625" style="73" customWidth="1"/>
    <col min="26" max="29" width="2.7109375" style="73" customWidth="1"/>
    <col min="30" max="30" width="6.5703125" style="73" customWidth="1"/>
    <col min="31" max="32" width="2.7109375" style="73" customWidth="1"/>
    <col min="33" max="34" width="2.28515625" style="73" customWidth="1"/>
    <col min="35" max="35" width="2.85546875" style="73" customWidth="1"/>
    <col min="36" max="36" width="2.7109375" style="73" customWidth="1"/>
    <col min="37" max="37" width="2.140625" style="73" customWidth="1"/>
    <col min="38" max="41" width="2.7109375" style="73" customWidth="1"/>
    <col min="42" max="42" width="5.5703125" style="73" customWidth="1"/>
    <col min="43" max="43" width="2.7109375" style="73" customWidth="1"/>
    <col min="44" max="44" width="5" style="73" customWidth="1"/>
    <col min="45" max="45" width="2.7109375" style="73" customWidth="1"/>
    <col min="46" max="46" width="4.7109375" style="73" customWidth="1"/>
    <col min="47" max="47" width="6.140625" style="73" customWidth="1"/>
    <col min="48" max="49" width="2.7109375" style="73" customWidth="1"/>
    <col min="50" max="50" width="8.85546875" style="73" customWidth="1"/>
    <col min="51" max="51" width="9.140625" style="75"/>
    <col min="52" max="52" width="7.85546875" style="75" customWidth="1"/>
    <col min="53" max="53" width="0" style="75" hidden="1" customWidth="1"/>
    <col min="54" max="16384" width="9.140625" style="75"/>
  </cols>
  <sheetData>
    <row r="1" spans="1:50" ht="14.25" customHeight="1">
      <c r="I1" s="74"/>
      <c r="K1" s="112"/>
    </row>
    <row r="2" spans="1:50">
      <c r="AF2" s="76"/>
      <c r="AH2" s="74" t="s">
        <v>156</v>
      </c>
      <c r="AK2" s="76"/>
      <c r="AM2" s="76"/>
      <c r="AO2" s="248" t="s">
        <v>531</v>
      </c>
      <c r="AP2" s="248"/>
      <c r="AQ2" s="248"/>
      <c r="AR2" s="248"/>
      <c r="AS2" s="248"/>
      <c r="AT2" s="248"/>
      <c r="AU2" s="248"/>
      <c r="AV2" s="248"/>
    </row>
    <row r="3" spans="1:50" ht="24" customHeight="1">
      <c r="AF3" s="76"/>
      <c r="AN3" s="76"/>
    </row>
    <row r="4" spans="1:50">
      <c r="B4" s="189" t="s">
        <v>157</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23"/>
    </row>
    <row r="5" spans="1:50" ht="15.75" customHeight="1"/>
    <row r="6" spans="1:50">
      <c r="A6" s="78"/>
      <c r="B6" s="76" t="s">
        <v>158</v>
      </c>
      <c r="C6" s="78"/>
      <c r="D6" s="78"/>
      <c r="E6" s="78"/>
      <c r="F6" s="249" t="s">
        <v>379</v>
      </c>
      <c r="G6" s="249"/>
      <c r="H6" s="249"/>
      <c r="I6" s="249"/>
      <c r="J6" s="249"/>
      <c r="K6" s="249"/>
      <c r="L6" s="249"/>
      <c r="M6" s="249"/>
      <c r="N6" s="249"/>
      <c r="O6" s="249"/>
      <c r="Q6" s="76" t="s">
        <v>160</v>
      </c>
      <c r="T6" s="78"/>
      <c r="V6" s="78"/>
      <c r="W6" s="248"/>
      <c r="X6" s="248"/>
      <c r="Y6" s="248"/>
      <c r="Z6" s="248"/>
      <c r="AA6" s="248"/>
      <c r="AB6" s="248"/>
      <c r="AC6" s="248"/>
      <c r="AD6" s="248"/>
      <c r="AE6" s="248"/>
      <c r="AG6" s="76" t="s">
        <v>161</v>
      </c>
      <c r="AI6" s="78"/>
      <c r="AJ6" s="78"/>
      <c r="AK6" s="78"/>
      <c r="AL6" s="78"/>
      <c r="AM6" s="250"/>
      <c r="AN6" s="250"/>
      <c r="AO6" s="250"/>
      <c r="AP6" s="250"/>
      <c r="AQ6" s="250"/>
      <c r="AR6" s="250"/>
      <c r="AS6" s="250"/>
      <c r="AT6" s="250"/>
      <c r="AU6" s="250"/>
      <c r="AV6" s="250"/>
      <c r="AW6" s="78"/>
    </row>
    <row r="7" spans="1:50" ht="10.5" customHeight="1">
      <c r="A7" s="78"/>
      <c r="B7" s="78"/>
      <c r="C7" s="78"/>
      <c r="D7" s="78"/>
      <c r="E7" s="78"/>
      <c r="F7" s="78"/>
      <c r="G7" s="78"/>
      <c r="H7" s="78"/>
      <c r="I7" s="78"/>
      <c r="J7" s="78"/>
      <c r="K7" s="78"/>
      <c r="L7" s="78"/>
      <c r="M7" s="78"/>
      <c r="N7" s="78"/>
      <c r="O7" s="78"/>
      <c r="P7" s="78"/>
      <c r="Q7" s="79" t="str">
        <f>IF(Q9&amp;Q10&amp;Q11&amp;Q12="VDTA","TA",Q9&amp;Q10&amp;Q11&amp;Q12)</f>
        <v/>
      </c>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50" ht="21.75" customHeight="1">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50" ht="13.5" customHeight="1">
      <c r="A9" s="80"/>
      <c r="B9" s="80"/>
      <c r="C9" s="78"/>
      <c r="P9" s="78"/>
      <c r="Q9" s="80" t="str">
        <f>IF(S9=TRUE,"VD","")</f>
        <v/>
      </c>
      <c r="R9" s="80"/>
      <c r="S9" s="7" t="b">
        <f>FALSE</f>
        <v>0</v>
      </c>
      <c r="T9" s="73" t="s">
        <v>163</v>
      </c>
      <c r="AF9" s="78"/>
      <c r="AG9" s="80"/>
      <c r="AH9" s="80"/>
      <c r="AI9" s="78"/>
      <c r="AJ9" s="73" t="s">
        <v>380</v>
      </c>
      <c r="AL9" s="73" t="s">
        <v>381</v>
      </c>
      <c r="AW9" s="78"/>
    </row>
    <row r="10" spans="1:50" ht="13.5" customHeight="1">
      <c r="A10" s="80"/>
      <c r="B10" s="80"/>
      <c r="C10" s="78"/>
      <c r="P10" s="78"/>
      <c r="Q10" s="80" t="str">
        <f>IF(S10=TRUE,"DI","")</f>
        <v/>
      </c>
      <c r="R10" s="80"/>
      <c r="S10" s="7" t="b">
        <f>FALSE</f>
        <v>0</v>
      </c>
      <c r="T10" s="73" t="s">
        <v>166</v>
      </c>
      <c r="AF10" s="78"/>
      <c r="AG10" s="80"/>
      <c r="AH10" s="80"/>
      <c r="AI10" s="78"/>
      <c r="AJ10" s="73" t="s">
        <v>382</v>
      </c>
      <c r="AL10" s="73" t="s">
        <v>383</v>
      </c>
      <c r="AW10" s="78"/>
    </row>
    <row r="11" spans="1:50" ht="13.5" customHeight="1">
      <c r="B11" s="80"/>
      <c r="C11" s="78"/>
      <c r="P11" s="78"/>
      <c r="Q11" s="80" t="str">
        <f>IF(S11=TRUE,"TA","")</f>
        <v/>
      </c>
      <c r="R11" s="80"/>
      <c r="S11" s="7" t="b">
        <f>FALSE</f>
        <v>0</v>
      </c>
      <c r="T11" s="73" t="s">
        <v>384</v>
      </c>
      <c r="AF11" s="78"/>
      <c r="AG11" s="80"/>
      <c r="AH11" s="80"/>
      <c r="AI11" s="78"/>
      <c r="AJ11" s="73" t="s">
        <v>385</v>
      </c>
      <c r="AL11" s="73" t="s">
        <v>386</v>
      </c>
      <c r="AW11" s="78"/>
    </row>
    <row r="12" spans="1:50" ht="13.5" customHeight="1">
      <c r="B12" s="80"/>
      <c r="C12" s="78"/>
      <c r="E12" s="124"/>
      <c r="F12" s="124"/>
      <c r="G12" s="124"/>
      <c r="H12" s="124"/>
      <c r="I12" s="124"/>
      <c r="J12" s="124"/>
      <c r="K12" s="124"/>
      <c r="L12" s="124"/>
      <c r="M12" s="124"/>
      <c r="P12" s="78"/>
      <c r="Q12" s="80" t="str">
        <f>IF(S12=TRUE,"AC","")</f>
        <v/>
      </c>
      <c r="R12" s="80"/>
      <c r="S12" s="7" t="b">
        <f>FALSE</f>
        <v>0</v>
      </c>
      <c r="T12" s="73" t="s">
        <v>169</v>
      </c>
      <c r="U12" s="78"/>
      <c r="V12" s="78"/>
      <c r="W12" s="78"/>
      <c r="X12" s="78"/>
      <c r="Y12" s="78"/>
      <c r="Z12" s="78"/>
      <c r="AA12" s="78"/>
      <c r="AB12" s="78"/>
      <c r="AC12" s="78"/>
      <c r="AD12" s="78"/>
      <c r="AE12" s="78"/>
      <c r="AF12" s="78"/>
      <c r="AG12" s="80"/>
      <c r="AH12" s="80"/>
      <c r="AI12" s="78"/>
      <c r="AJ12" s="73" t="s">
        <v>387</v>
      </c>
      <c r="AL12" s="73" t="s">
        <v>388</v>
      </c>
      <c r="AW12" s="78"/>
    </row>
    <row r="13" spans="1:50" ht="13.5" customHeight="1">
      <c r="A13" s="80"/>
      <c r="P13" s="78"/>
      <c r="Q13" s="79"/>
      <c r="R13" s="78"/>
      <c r="S13" s="7"/>
      <c r="T13" s="83"/>
      <c r="U13" s="78"/>
      <c r="V13" s="78"/>
      <c r="W13" s="78"/>
      <c r="X13" s="78"/>
      <c r="Y13" s="78"/>
      <c r="Z13" s="78"/>
      <c r="AA13" s="78"/>
      <c r="AB13" s="78"/>
      <c r="AC13" s="78"/>
      <c r="AD13" s="78"/>
      <c r="AE13" s="78"/>
      <c r="AF13" s="78"/>
      <c r="AG13" s="80"/>
      <c r="AH13" s="80"/>
      <c r="AI13" s="78"/>
      <c r="AJ13" s="73" t="s">
        <v>389</v>
      </c>
      <c r="AL13" s="73" t="s">
        <v>390</v>
      </c>
      <c r="AW13" s="78"/>
    </row>
    <row r="14" spans="1:50" ht="13.5" customHeight="1">
      <c r="A14" s="78"/>
      <c r="N14" s="124"/>
      <c r="O14" s="124"/>
      <c r="P14" s="78"/>
      <c r="Q14" s="78"/>
      <c r="R14" s="78"/>
      <c r="S14" s="129"/>
      <c r="T14" s="83" t="str">
        <f>IF(Q7="VD","",IF(Q7="DI","",IF(Q7="TA","",IF(Q7="AC","",IF(Q7="VDTA","",IF(Q7="","Seleccionar Canal","SELECCIÓN - INCORRECTA"))))))</f>
        <v>Seleccionar Canal</v>
      </c>
      <c r="U14" s="78"/>
      <c r="V14" s="78"/>
      <c r="W14" s="78"/>
      <c r="X14" s="78"/>
      <c r="Y14" s="78"/>
      <c r="Z14" s="78"/>
      <c r="AA14" s="78"/>
      <c r="AB14" s="78"/>
      <c r="AC14" s="78"/>
      <c r="AD14" s="78"/>
      <c r="AE14" s="78"/>
      <c r="AF14" s="78"/>
      <c r="AG14" s="80"/>
      <c r="AH14" s="80"/>
      <c r="AI14" s="78"/>
      <c r="AJ14" s="73" t="s">
        <v>391</v>
      </c>
      <c r="AL14" s="73" t="s">
        <v>392</v>
      </c>
      <c r="AW14" s="78"/>
    </row>
    <row r="15" spans="1:50" ht="13.5" customHeight="1">
      <c r="A15" s="78"/>
      <c r="B15" s="88" t="str">
        <f>IF(AO2="MODIFICACION","→Coloque la nueva información en los campos marcados en color verde únicamente.","")</f>
        <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80"/>
      <c r="AH15" s="80"/>
      <c r="AI15" s="78"/>
      <c r="AJ15" s="73" t="s">
        <v>393</v>
      </c>
      <c r="AL15" s="73" t="s">
        <v>394</v>
      </c>
      <c r="AW15" s="78"/>
    </row>
    <row r="16" spans="1:50" ht="13.5" customHeight="1">
      <c r="A16" s="78"/>
      <c r="B16" s="88" t="str">
        <f>IF(AO2="AMPLIACION","→Complete campos marcados en color amarillo únicamente.","")</f>
        <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80"/>
      <c r="AH16" s="80"/>
      <c r="AI16" s="78"/>
      <c r="AJ16" s="73" t="s">
        <v>395</v>
      </c>
      <c r="AL16" s="73" t="s">
        <v>396</v>
      </c>
      <c r="AW16" s="78"/>
    </row>
    <row r="17" spans="1:49" ht="13.5" customHeight="1">
      <c r="A17" s="78"/>
      <c r="B17" s="78"/>
      <c r="C17" s="78"/>
      <c r="D17" s="78"/>
      <c r="E17" s="78"/>
      <c r="F17" s="78"/>
      <c r="R17" s="78"/>
      <c r="S17" s="78"/>
      <c r="T17" s="78"/>
      <c r="U17" s="78"/>
      <c r="V17" s="78"/>
      <c r="W17" s="78"/>
      <c r="X17" s="78"/>
      <c r="Y17" s="78"/>
      <c r="Z17" s="78"/>
      <c r="AA17" s="78"/>
      <c r="AB17" s="78"/>
      <c r="AC17" s="78"/>
      <c r="AD17" s="78"/>
      <c r="AE17" s="78"/>
      <c r="AF17" s="78"/>
      <c r="AG17" s="80"/>
      <c r="AH17" s="80"/>
      <c r="AI17" s="78"/>
      <c r="AJ17" s="73" t="s">
        <v>397</v>
      </c>
      <c r="AK17" s="78"/>
      <c r="AL17" s="78" t="s">
        <v>398</v>
      </c>
      <c r="AM17" s="78"/>
      <c r="AN17" s="78"/>
      <c r="AO17" s="78"/>
      <c r="AP17" s="78"/>
      <c r="AQ17" s="78"/>
      <c r="AR17" s="78"/>
      <c r="AS17" s="78"/>
      <c r="AT17" s="78"/>
      <c r="AU17" s="78"/>
      <c r="AV17" s="78"/>
      <c r="AW17" s="78"/>
    </row>
    <row r="18" spans="1:49" ht="13.5" customHeight="1">
      <c r="A18" s="78"/>
      <c r="B18" s="78"/>
      <c r="C18" s="78"/>
      <c r="D18" s="78"/>
      <c r="E18" s="78"/>
      <c r="F18" s="78"/>
      <c r="R18" s="78"/>
      <c r="S18" s="78"/>
      <c r="T18" s="78"/>
      <c r="U18" s="78"/>
      <c r="V18" s="78"/>
      <c r="W18" s="78"/>
      <c r="X18" s="78"/>
      <c r="Y18" s="78"/>
      <c r="Z18" s="78"/>
      <c r="AA18" s="78"/>
      <c r="AB18" s="78"/>
      <c r="AC18" s="78"/>
      <c r="AD18" s="78"/>
      <c r="AE18" s="78"/>
      <c r="AF18" s="78"/>
      <c r="AG18" s="80"/>
      <c r="AH18" s="80"/>
      <c r="AI18" s="78"/>
      <c r="AJ18" s="73" t="s">
        <v>176</v>
      </c>
      <c r="AK18" s="78"/>
      <c r="AL18" s="78" t="s">
        <v>177</v>
      </c>
      <c r="AM18" s="78"/>
      <c r="AN18" s="78"/>
      <c r="AO18" s="78"/>
      <c r="AP18" s="78"/>
      <c r="AQ18" s="78"/>
      <c r="AR18" s="78"/>
      <c r="AS18" s="78"/>
      <c r="AT18" s="78"/>
      <c r="AU18" s="78"/>
      <c r="AV18" s="78"/>
      <c r="AW18" s="78"/>
    </row>
    <row r="19" spans="1:49" ht="8.25" customHeight="1">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ht="15.75" customHeight="1">
      <c r="A20" s="80"/>
      <c r="B20" s="74" t="s">
        <v>0</v>
      </c>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78"/>
    </row>
    <row r="21" spans="1:49" ht="15.75" customHeight="1">
      <c r="A21" s="78"/>
      <c r="B21" s="74" t="s">
        <v>825</v>
      </c>
      <c r="G21" s="78"/>
      <c r="H21" s="78"/>
      <c r="I21" s="78"/>
      <c r="J21" s="78"/>
      <c r="K21" s="78"/>
      <c r="L21" s="286"/>
      <c r="M21" s="286"/>
      <c r="N21" s="286"/>
      <c r="O21" s="286"/>
      <c r="P21" s="286"/>
      <c r="Q21" s="286"/>
      <c r="R21" s="286"/>
      <c r="S21" s="286"/>
      <c r="T21" s="286"/>
      <c r="U21" s="286"/>
      <c r="V21" s="286"/>
      <c r="W21" s="286"/>
      <c r="X21" s="286"/>
      <c r="Y21" s="286"/>
      <c r="Z21" s="286"/>
      <c r="AA21" s="286"/>
      <c r="AB21" s="76"/>
      <c r="AC21" s="76"/>
      <c r="AD21" s="285">
        <v>2</v>
      </c>
      <c r="AE21" s="285"/>
      <c r="AF21" s="252" t="str">
        <f>IF(AM27="","",AM27)</f>
        <v/>
      </c>
      <c r="AG21" s="252"/>
      <c r="AH21" s="252"/>
      <c r="AI21" s="252"/>
      <c r="AJ21" s="252"/>
      <c r="AK21" s="252"/>
      <c r="AL21" s="252"/>
      <c r="AM21" s="252"/>
      <c r="AN21" s="252"/>
      <c r="AO21" s="252"/>
      <c r="AP21" s="252"/>
      <c r="AQ21" s="252"/>
      <c r="AR21" s="252"/>
      <c r="AS21" s="252"/>
      <c r="AT21" s="252"/>
      <c r="AU21" s="252"/>
      <c r="AV21" s="252"/>
      <c r="AW21" s="78"/>
    </row>
    <row r="22" spans="1:49">
      <c r="A22" s="78"/>
      <c r="B22" s="74" t="s">
        <v>188</v>
      </c>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c r="AV22" s="251"/>
      <c r="AW22" s="78"/>
    </row>
    <row r="23" spans="1:49" ht="15.75" customHeight="1">
      <c r="A23" s="78"/>
      <c r="B23" s="281" t="s">
        <v>189</v>
      </c>
      <c r="C23" s="281"/>
      <c r="D23" s="281"/>
      <c r="E23" s="281"/>
      <c r="F23" s="281"/>
      <c r="G23" s="282"/>
      <c r="H23" s="282"/>
      <c r="I23" s="282"/>
      <c r="J23" s="282"/>
      <c r="K23" s="282"/>
      <c r="L23" s="282"/>
      <c r="M23" s="282"/>
      <c r="N23" s="282"/>
      <c r="O23" s="282"/>
      <c r="P23" s="282"/>
      <c r="Q23" s="282"/>
      <c r="R23" s="282"/>
      <c r="S23" s="282"/>
      <c r="T23" s="282"/>
      <c r="U23" s="282"/>
      <c r="V23" s="282"/>
      <c r="W23" s="282"/>
      <c r="X23" s="283" t="s">
        <v>399</v>
      </c>
      <c r="Y23" s="283"/>
      <c r="Z23" s="283"/>
      <c r="AA23" s="284"/>
      <c r="AB23" s="284"/>
      <c r="AC23" s="284"/>
      <c r="AD23" s="284"/>
      <c r="AE23" s="284"/>
      <c r="AF23" s="284"/>
      <c r="AG23" s="284"/>
      <c r="AH23" s="284"/>
      <c r="AI23" s="284"/>
      <c r="AJ23" s="284"/>
      <c r="AK23" s="284"/>
      <c r="AL23" s="283" t="s">
        <v>1</v>
      </c>
      <c r="AM23" s="283"/>
      <c r="AN23" s="283"/>
      <c r="AO23" s="268"/>
      <c r="AP23" s="268"/>
      <c r="AQ23" s="268"/>
      <c r="AR23" s="268"/>
      <c r="AS23" s="268"/>
      <c r="AT23" s="268"/>
      <c r="AU23" s="268"/>
      <c r="AV23" s="268"/>
      <c r="AW23" s="78"/>
    </row>
    <row r="24" spans="1:49">
      <c r="A24" s="78"/>
      <c r="B24" s="125" t="s">
        <v>192</v>
      </c>
      <c r="C24" s="89"/>
      <c r="D24" s="89"/>
      <c r="E24" s="89"/>
      <c r="F24" s="89"/>
      <c r="G24" s="114"/>
      <c r="H24" s="114"/>
      <c r="I24" s="114"/>
      <c r="J24" s="126"/>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78"/>
    </row>
    <row r="25" spans="1:49" ht="15.75" customHeight="1">
      <c r="A25" s="78"/>
      <c r="B25" s="74" t="s">
        <v>193</v>
      </c>
      <c r="G25" s="267"/>
      <c r="H25" s="267"/>
      <c r="I25" s="267"/>
      <c r="J25" s="267"/>
      <c r="K25" s="267"/>
      <c r="L25" s="267"/>
      <c r="M25" s="267"/>
      <c r="N25" s="199" t="s">
        <v>194</v>
      </c>
      <c r="O25" s="199"/>
      <c r="P25" s="199"/>
      <c r="Q25" s="199"/>
      <c r="R25" s="268"/>
      <c r="S25" s="268"/>
      <c r="T25" s="268"/>
      <c r="U25" s="199" t="s">
        <v>195</v>
      </c>
      <c r="V25" s="199"/>
      <c r="W25" s="199"/>
      <c r="X25" s="199"/>
      <c r="Y25" s="199"/>
      <c r="Z25" s="287"/>
      <c r="AA25" s="287"/>
      <c r="AB25" s="287"/>
      <c r="AC25" s="287"/>
      <c r="AD25" s="287"/>
      <c r="AE25" s="287"/>
      <c r="AF25" s="287"/>
      <c r="AG25" s="199" t="s">
        <v>196</v>
      </c>
      <c r="AH25" s="199"/>
      <c r="AI25" s="199"/>
      <c r="AJ25" s="250"/>
      <c r="AK25" s="250"/>
      <c r="AL25" s="250"/>
      <c r="AM25" s="250"/>
      <c r="AN25" s="250"/>
      <c r="AO25" s="250"/>
      <c r="AP25" s="250"/>
      <c r="AQ25" s="199" t="s">
        <v>194</v>
      </c>
      <c r="AR25" s="199"/>
      <c r="AS25" s="199"/>
      <c r="AT25" s="288"/>
      <c r="AU25" s="288"/>
      <c r="AV25" s="288"/>
      <c r="AW25" s="78"/>
    </row>
    <row r="26" spans="1:49">
      <c r="A26" s="78"/>
      <c r="B26" s="74" t="s">
        <v>197</v>
      </c>
      <c r="F26" s="90"/>
      <c r="G26" s="270"/>
      <c r="H26" s="270"/>
      <c r="I26" s="270"/>
      <c r="J26" s="270"/>
      <c r="K26" s="270"/>
      <c r="L26" s="270"/>
      <c r="M26" s="270"/>
      <c r="N26" s="270"/>
      <c r="O26" s="270"/>
      <c r="P26" s="270"/>
      <c r="Q26" s="270"/>
      <c r="R26" s="270"/>
      <c r="S26" s="270"/>
      <c r="T26" s="270"/>
      <c r="U26" s="270"/>
      <c r="V26" s="270"/>
      <c r="W26" s="270"/>
      <c r="X26" s="270"/>
      <c r="Y26" s="270"/>
      <c r="Z26" s="270"/>
      <c r="AA26" s="270"/>
      <c r="AB26" s="91"/>
      <c r="AC26" s="87"/>
      <c r="AD26" s="78"/>
      <c r="AE26" s="76"/>
      <c r="AF26" s="78"/>
      <c r="AG26" s="78"/>
      <c r="AH26" s="78"/>
      <c r="AI26" s="78"/>
      <c r="AJ26" s="78"/>
      <c r="AK26" s="78"/>
      <c r="AL26" s="78"/>
      <c r="AM26" s="78"/>
      <c r="AN26" s="78"/>
      <c r="AO26" s="78"/>
      <c r="AP26" s="78"/>
      <c r="AQ26" s="78"/>
      <c r="AR26" s="78"/>
      <c r="AS26" s="78"/>
      <c r="AT26" s="78"/>
      <c r="AU26" s="78"/>
      <c r="AV26" s="78"/>
      <c r="AW26" s="78"/>
    </row>
    <row r="27" spans="1:49">
      <c r="A27" s="78"/>
      <c r="B27" s="74" t="s">
        <v>2</v>
      </c>
      <c r="G27" s="78"/>
      <c r="H27" s="78"/>
      <c r="I27" s="248"/>
      <c r="J27" s="248"/>
      <c r="K27" s="248"/>
      <c r="L27" s="248"/>
      <c r="M27" s="248"/>
      <c r="N27" s="248"/>
      <c r="O27" s="248"/>
      <c r="P27" s="248"/>
      <c r="Q27" s="248"/>
      <c r="R27" s="248"/>
      <c r="S27" s="248"/>
      <c r="T27" s="248"/>
      <c r="U27" s="248"/>
      <c r="V27" s="248"/>
      <c r="W27" s="78"/>
      <c r="X27" s="78"/>
      <c r="Y27" s="76" t="s">
        <v>198</v>
      </c>
      <c r="Z27" s="78"/>
      <c r="AA27" s="78"/>
      <c r="AC27" s="78"/>
      <c r="AD27" s="78"/>
      <c r="AE27" s="78"/>
      <c r="AF27" s="78"/>
      <c r="AG27" s="78"/>
      <c r="AH27" s="76"/>
      <c r="AI27" s="78"/>
      <c r="AJ27" s="78"/>
      <c r="AK27" s="76"/>
      <c r="AL27" s="78"/>
      <c r="AM27" s="248"/>
      <c r="AN27" s="248"/>
      <c r="AO27" s="248"/>
      <c r="AP27" s="248"/>
      <c r="AQ27" s="248"/>
      <c r="AR27" s="248"/>
      <c r="AS27" s="248"/>
      <c r="AT27" s="248"/>
      <c r="AU27" s="248"/>
      <c r="AV27" s="248"/>
      <c r="AW27" s="78"/>
    </row>
    <row r="28" spans="1:49">
      <c r="A28" s="79" t="s">
        <v>199</v>
      </c>
      <c r="B28" s="74" t="s">
        <v>3</v>
      </c>
      <c r="F28" s="92"/>
      <c r="G28" s="248"/>
      <c r="H28" s="248"/>
      <c r="I28" s="248"/>
      <c r="J28" s="248"/>
      <c r="K28" s="248"/>
      <c r="L28" s="248"/>
      <c r="M28" s="248"/>
      <c r="N28" s="248"/>
      <c r="O28" s="248"/>
      <c r="P28" s="248"/>
      <c r="Q28" s="248"/>
      <c r="R28" s="93" t="str">
        <f>"RAMO"&amp;Q7</f>
        <v>RAMO</v>
      </c>
      <c r="S28" s="79" t="s">
        <v>200</v>
      </c>
      <c r="T28" s="76" t="s">
        <v>201</v>
      </c>
      <c r="U28" s="78"/>
      <c r="V28" s="78"/>
      <c r="X28" s="78"/>
      <c r="Y28" s="248"/>
      <c r="Z28" s="248"/>
      <c r="AA28" s="248"/>
      <c r="AB28" s="248"/>
      <c r="AC28" s="248"/>
      <c r="AD28" s="248"/>
      <c r="AE28" s="248"/>
      <c r="AF28" s="248"/>
      <c r="AG28" s="248"/>
      <c r="AH28" s="248"/>
      <c r="AI28" s="248"/>
      <c r="AJ28" s="79" t="str">
        <f>"SUBRAMO"&amp;MID(G28,1,2)</f>
        <v>SUBRAMO</v>
      </c>
      <c r="AK28" s="78"/>
      <c r="AL28" s="248"/>
      <c r="AM28" s="248"/>
      <c r="AN28" s="248"/>
      <c r="AO28" s="248"/>
      <c r="AP28" s="248"/>
      <c r="AQ28" s="248"/>
      <c r="AR28" s="248"/>
      <c r="AS28" s="248"/>
      <c r="AT28" s="248"/>
      <c r="AU28" s="248"/>
      <c r="AV28" s="248"/>
      <c r="AW28" s="78"/>
    </row>
    <row r="29" spans="1:49" hidden="1">
      <c r="A29" s="76"/>
      <c r="B29" s="74" t="s">
        <v>201</v>
      </c>
      <c r="G29" s="78"/>
      <c r="H29" s="249"/>
      <c r="I29" s="249"/>
      <c r="J29" s="249"/>
      <c r="K29" s="249"/>
      <c r="L29" s="249"/>
      <c r="M29" s="249"/>
      <c r="N29" s="249"/>
      <c r="O29" s="249"/>
      <c r="P29" s="249"/>
      <c r="Q29" s="249"/>
      <c r="R29" s="249"/>
      <c r="S29" s="78"/>
      <c r="T29" s="76"/>
      <c r="U29" s="78"/>
      <c r="V29" s="78"/>
      <c r="W29" s="78"/>
      <c r="X29" s="78"/>
      <c r="Y29" s="249"/>
      <c r="Z29" s="249"/>
      <c r="AA29" s="249"/>
      <c r="AB29" s="249"/>
      <c r="AC29" s="249"/>
      <c r="AD29" s="249"/>
      <c r="AE29" s="249"/>
      <c r="AF29" s="249"/>
      <c r="AG29" s="249"/>
      <c r="AH29" s="249"/>
      <c r="AI29" s="249"/>
      <c r="AJ29" s="78"/>
      <c r="AK29" s="78"/>
      <c r="AL29" s="252"/>
      <c r="AM29" s="252"/>
      <c r="AN29" s="252"/>
      <c r="AO29" s="252"/>
      <c r="AP29" s="252"/>
      <c r="AQ29" s="252"/>
      <c r="AR29" s="252"/>
      <c r="AS29" s="252"/>
      <c r="AT29" s="252"/>
      <c r="AU29" s="252"/>
      <c r="AV29" s="252"/>
    </row>
    <row r="30" spans="1:49">
      <c r="A30" s="78"/>
      <c r="B30" s="74" t="s">
        <v>102</v>
      </c>
      <c r="G30" s="78"/>
      <c r="H30" s="78"/>
      <c r="I30" s="248"/>
      <c r="J30" s="248"/>
      <c r="K30" s="248"/>
      <c r="L30" s="248"/>
      <c r="M30" s="248"/>
      <c r="N30" s="248"/>
      <c r="O30" s="248"/>
      <c r="P30" s="248"/>
      <c r="Q30" s="248"/>
      <c r="R30" s="248"/>
      <c r="S30" s="248"/>
      <c r="T30" s="79" t="str">
        <f>"CLASEDECLIENTE"&amp;Q7</f>
        <v>CLASEDECLIENTE</v>
      </c>
      <c r="U30" s="78"/>
      <c r="Y30" s="74" t="s">
        <v>109</v>
      </c>
      <c r="AE30" s="248"/>
      <c r="AF30" s="248"/>
      <c r="AG30" s="248"/>
      <c r="AH30" s="248"/>
      <c r="AI30" s="248"/>
      <c r="AJ30" s="248"/>
      <c r="AK30" s="248"/>
      <c r="AL30" s="248"/>
      <c r="AM30" s="248"/>
      <c r="AN30" s="248"/>
      <c r="AO30" s="248"/>
      <c r="AP30" s="248"/>
      <c r="AQ30" s="248"/>
      <c r="AR30" s="248"/>
      <c r="AS30" s="248"/>
      <c r="AT30" s="248"/>
      <c r="AU30" s="248"/>
      <c r="AV30" s="248"/>
      <c r="AW30" s="78"/>
    </row>
    <row r="31" spans="1:49" ht="12.75" customHeight="1">
      <c r="A31" s="217"/>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row>
    <row r="32" spans="1:49" ht="12.75" customHeight="1">
      <c r="A32" s="217"/>
      <c r="B32" s="78"/>
      <c r="C32" s="78"/>
      <c r="D32" s="78"/>
      <c r="E32" s="78"/>
      <c r="F32" s="78"/>
      <c r="G32" s="95"/>
      <c r="H32" s="95"/>
      <c r="I32" s="95"/>
      <c r="J32" s="95"/>
      <c r="K32" s="95"/>
      <c r="L32" s="95"/>
      <c r="M32" s="95"/>
      <c r="N32" s="95"/>
      <c r="O32" s="95"/>
      <c r="P32" s="95"/>
      <c r="Q32" s="95"/>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row>
    <row r="33" spans="1:50">
      <c r="A33" s="78"/>
      <c r="B33" s="76" t="s">
        <v>0</v>
      </c>
      <c r="C33" s="78"/>
      <c r="D33" s="78"/>
      <c r="E33" s="78"/>
      <c r="F33" s="248"/>
      <c r="G33" s="248"/>
      <c r="H33" s="248"/>
      <c r="I33" s="248"/>
      <c r="J33" s="248"/>
      <c r="K33" s="248"/>
      <c r="L33" s="248"/>
      <c r="M33" s="248"/>
      <c r="N33" s="248"/>
      <c r="O33" s="248"/>
      <c r="P33" s="248"/>
      <c r="Q33" s="248"/>
      <c r="R33" s="248"/>
      <c r="S33" s="248"/>
      <c r="U33" s="76" t="s">
        <v>202</v>
      </c>
      <c r="Y33" s="248"/>
      <c r="Z33" s="248"/>
      <c r="AA33" s="248"/>
      <c r="AB33" s="248"/>
      <c r="AC33" s="248"/>
      <c r="AD33" s="248"/>
      <c r="AE33" s="248"/>
      <c r="AF33" s="248"/>
      <c r="AG33" s="248"/>
      <c r="AI33" s="76" t="s">
        <v>203</v>
      </c>
      <c r="AL33" s="271" t="e">
        <f>VLOOKUP(Y33,FUNCIONESGRUPOS,2,FALSE)</f>
        <v>#N/A</v>
      </c>
      <c r="AM33" s="271"/>
      <c r="AN33" s="271"/>
      <c r="AO33" s="271"/>
      <c r="AP33" s="271"/>
      <c r="AQ33" s="271"/>
      <c r="AR33" s="271"/>
      <c r="AS33" s="271"/>
      <c r="AT33" s="271"/>
      <c r="AU33" s="271"/>
      <c r="AV33" s="271"/>
      <c r="AW33" s="78"/>
    </row>
    <row r="34" spans="1:50">
      <c r="A34" s="78"/>
      <c r="B34" s="76" t="s">
        <v>197</v>
      </c>
      <c r="C34" s="78"/>
      <c r="D34" s="78"/>
      <c r="E34" s="78"/>
      <c r="F34" s="289"/>
      <c r="G34" s="289"/>
      <c r="H34" s="289"/>
      <c r="I34" s="289"/>
      <c r="J34" s="289"/>
      <c r="K34" s="289"/>
      <c r="L34" s="289"/>
      <c r="M34" s="289"/>
      <c r="N34" s="289"/>
      <c r="O34" s="289"/>
      <c r="P34" s="289"/>
      <c r="Q34" s="289"/>
      <c r="R34" s="289"/>
      <c r="S34" s="289"/>
      <c r="T34" s="289"/>
      <c r="U34" s="78"/>
      <c r="V34" s="76" t="s">
        <v>193</v>
      </c>
      <c r="AA34" s="248"/>
      <c r="AB34" s="248"/>
      <c r="AC34" s="248"/>
      <c r="AD34" s="248"/>
      <c r="AE34" s="248"/>
      <c r="AF34" s="78"/>
      <c r="AG34" s="76" t="s">
        <v>194</v>
      </c>
      <c r="AJ34" s="248"/>
      <c r="AK34" s="248"/>
      <c r="AL34" s="248"/>
      <c r="AM34" s="226" t="s">
        <v>195</v>
      </c>
      <c r="AN34" s="226"/>
      <c r="AO34" s="226"/>
      <c r="AP34" s="226"/>
      <c r="AQ34" s="226"/>
      <c r="AR34" s="248"/>
      <c r="AS34" s="248"/>
      <c r="AT34" s="248"/>
      <c r="AU34" s="248"/>
      <c r="AV34" s="248"/>
    </row>
    <row r="35" spans="1:50">
      <c r="A35" s="78"/>
      <c r="B35" s="76" t="s">
        <v>0</v>
      </c>
      <c r="C35" s="78"/>
      <c r="D35" s="78"/>
      <c r="E35" s="78"/>
      <c r="F35" s="248"/>
      <c r="G35" s="248"/>
      <c r="H35" s="248"/>
      <c r="I35" s="248"/>
      <c r="J35" s="248"/>
      <c r="K35" s="248"/>
      <c r="L35" s="248"/>
      <c r="M35" s="248"/>
      <c r="N35" s="248"/>
      <c r="O35" s="248"/>
      <c r="P35" s="248"/>
      <c r="Q35" s="248"/>
      <c r="R35" s="248"/>
      <c r="S35" s="248"/>
      <c r="U35" s="76" t="s">
        <v>202</v>
      </c>
      <c r="Y35" s="248"/>
      <c r="Z35" s="248"/>
      <c r="AA35" s="248"/>
      <c r="AB35" s="248"/>
      <c r="AC35" s="248"/>
      <c r="AD35" s="248"/>
      <c r="AE35" s="248"/>
      <c r="AF35" s="248"/>
      <c r="AG35" s="248"/>
      <c r="AI35" s="76" t="s">
        <v>203</v>
      </c>
      <c r="AL35" s="271" t="e">
        <f>VLOOKUP(Y35,FUNCIONESGRUPOS,2,FALSE)</f>
        <v>#N/A</v>
      </c>
      <c r="AM35" s="271"/>
      <c r="AN35" s="271"/>
      <c r="AO35" s="271"/>
      <c r="AP35" s="271"/>
      <c r="AQ35" s="271"/>
      <c r="AR35" s="271"/>
      <c r="AS35" s="271"/>
      <c r="AT35" s="271"/>
      <c r="AU35" s="271"/>
      <c r="AV35" s="271"/>
      <c r="AW35" s="78"/>
    </row>
    <row r="36" spans="1:50">
      <c r="A36" s="78"/>
      <c r="B36" s="76" t="s">
        <v>197</v>
      </c>
      <c r="C36" s="78"/>
      <c r="D36" s="78"/>
      <c r="E36" s="78"/>
      <c r="F36" s="289"/>
      <c r="G36" s="289"/>
      <c r="H36" s="289"/>
      <c r="I36" s="289"/>
      <c r="J36" s="289"/>
      <c r="K36" s="289"/>
      <c r="L36" s="289"/>
      <c r="M36" s="289"/>
      <c r="N36" s="289"/>
      <c r="O36" s="289"/>
      <c r="P36" s="289"/>
      <c r="Q36" s="289"/>
      <c r="R36" s="289"/>
      <c r="S36" s="289"/>
      <c r="T36" s="289"/>
      <c r="U36" s="78"/>
      <c r="V36" s="76" t="s">
        <v>193</v>
      </c>
      <c r="AA36" s="248"/>
      <c r="AB36" s="248"/>
      <c r="AC36" s="248"/>
      <c r="AD36" s="248"/>
      <c r="AE36" s="248"/>
      <c r="AF36" s="78"/>
      <c r="AG36" s="76" t="s">
        <v>194</v>
      </c>
      <c r="AJ36" s="248"/>
      <c r="AK36" s="248"/>
      <c r="AL36" s="248"/>
      <c r="AM36" s="226" t="s">
        <v>195</v>
      </c>
      <c r="AN36" s="226"/>
      <c r="AO36" s="226"/>
      <c r="AP36" s="226"/>
      <c r="AQ36" s="226"/>
      <c r="AR36" s="248"/>
      <c r="AS36" s="248"/>
      <c r="AT36" s="248"/>
      <c r="AU36" s="248"/>
      <c r="AV36" s="248"/>
      <c r="AW36" s="78"/>
    </row>
    <row r="37" spans="1:50">
      <c r="A37" s="78"/>
      <c r="B37" s="76" t="s">
        <v>0</v>
      </c>
      <c r="C37" s="78"/>
      <c r="D37" s="78"/>
      <c r="E37" s="78"/>
      <c r="F37" s="248"/>
      <c r="G37" s="248"/>
      <c r="H37" s="248"/>
      <c r="I37" s="248"/>
      <c r="J37" s="248"/>
      <c r="K37" s="248"/>
      <c r="L37" s="248"/>
      <c r="M37" s="248"/>
      <c r="N37" s="248"/>
      <c r="O37" s="248"/>
      <c r="P37" s="248"/>
      <c r="Q37" s="248"/>
      <c r="R37" s="248"/>
      <c r="S37" s="248"/>
      <c r="U37" s="76" t="s">
        <v>202</v>
      </c>
      <c r="Y37" s="248"/>
      <c r="Z37" s="248"/>
      <c r="AA37" s="248"/>
      <c r="AB37" s="248"/>
      <c r="AC37" s="248"/>
      <c r="AD37" s="248"/>
      <c r="AE37" s="248"/>
      <c r="AF37" s="248"/>
      <c r="AG37" s="248"/>
      <c r="AI37" s="76" t="s">
        <v>203</v>
      </c>
      <c r="AL37" s="271" t="e">
        <f>VLOOKUP(Y37,FUNCIONESGRUPOS,2,FALSE)</f>
        <v>#N/A</v>
      </c>
      <c r="AM37" s="271"/>
      <c r="AN37" s="271"/>
      <c r="AO37" s="271"/>
      <c r="AP37" s="271"/>
      <c r="AQ37" s="271"/>
      <c r="AR37" s="271"/>
      <c r="AS37" s="271"/>
      <c r="AT37" s="271"/>
      <c r="AU37" s="271"/>
      <c r="AV37" s="271"/>
      <c r="AW37" s="78"/>
    </row>
    <row r="38" spans="1:50">
      <c r="A38" s="78"/>
      <c r="B38" s="76" t="s">
        <v>197</v>
      </c>
      <c r="C38" s="78"/>
      <c r="D38" s="78"/>
      <c r="E38" s="78"/>
      <c r="F38" s="289"/>
      <c r="G38" s="289"/>
      <c r="H38" s="289"/>
      <c r="I38" s="289"/>
      <c r="J38" s="289"/>
      <c r="K38" s="289"/>
      <c r="L38" s="289"/>
      <c r="M38" s="289"/>
      <c r="N38" s="289"/>
      <c r="O38" s="289"/>
      <c r="P38" s="289"/>
      <c r="Q38" s="289"/>
      <c r="R38" s="289"/>
      <c r="S38" s="289"/>
      <c r="T38" s="289"/>
      <c r="U38" s="78"/>
      <c r="V38" s="76" t="s">
        <v>193</v>
      </c>
      <c r="AA38" s="248"/>
      <c r="AB38" s="248"/>
      <c r="AC38" s="248"/>
      <c r="AD38" s="248"/>
      <c r="AE38" s="248"/>
      <c r="AF38" s="78"/>
      <c r="AG38" s="76" t="s">
        <v>194</v>
      </c>
      <c r="AJ38" s="273"/>
      <c r="AK38" s="273"/>
      <c r="AL38" s="273"/>
      <c r="AM38" s="226" t="s">
        <v>195</v>
      </c>
      <c r="AN38" s="226"/>
      <c r="AO38" s="226"/>
      <c r="AP38" s="226"/>
      <c r="AQ38" s="226"/>
      <c r="AR38" s="274"/>
      <c r="AS38" s="274"/>
      <c r="AT38" s="274"/>
      <c r="AU38" s="274"/>
      <c r="AV38" s="274"/>
      <c r="AW38" s="78"/>
    </row>
    <row r="39" spans="1:50" ht="12.75" customHeight="1">
      <c r="A39" s="217"/>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row>
    <row r="40" spans="1:50" ht="12.75" customHeight="1">
      <c r="A40" s="217"/>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row>
    <row r="41" spans="1:50">
      <c r="A41" s="78"/>
      <c r="B41" s="76" t="s">
        <v>126</v>
      </c>
      <c r="C41" s="78"/>
      <c r="D41" s="78"/>
      <c r="E41" s="78"/>
      <c r="F41" s="78"/>
      <c r="G41" s="78"/>
      <c r="H41" s="78"/>
      <c r="I41" s="248"/>
      <c r="J41" s="248"/>
      <c r="K41" s="248"/>
      <c r="L41" s="248"/>
      <c r="M41" s="248"/>
      <c r="N41" s="248"/>
      <c r="O41" s="248"/>
      <c r="P41" s="248"/>
      <c r="Q41" s="248"/>
      <c r="R41" s="248"/>
      <c r="S41" s="248"/>
      <c r="T41" s="248"/>
      <c r="U41" s="248"/>
      <c r="V41" s="248"/>
      <c r="W41" s="248"/>
      <c r="X41" s="248"/>
      <c r="Y41" s="76"/>
      <c r="Z41" s="76" t="s">
        <v>149</v>
      </c>
      <c r="AA41" s="78"/>
      <c r="AB41" s="78"/>
      <c r="AC41" s="78"/>
      <c r="AD41" s="78"/>
      <c r="AE41" s="78"/>
      <c r="AF41" s="78"/>
      <c r="AH41" s="248"/>
      <c r="AI41" s="248"/>
      <c r="AJ41" s="248"/>
      <c r="AK41" s="248"/>
      <c r="AL41" s="248"/>
      <c r="AM41" s="248"/>
      <c r="AN41" s="248"/>
      <c r="AO41" s="248"/>
      <c r="AP41" s="248"/>
      <c r="AQ41" s="248"/>
      <c r="AR41" s="248"/>
      <c r="AS41" s="248"/>
      <c r="AT41" s="248"/>
      <c r="AU41" s="248"/>
      <c r="AV41" s="248"/>
      <c r="AW41" s="78"/>
    </row>
    <row r="42" spans="1:50" ht="12.75" customHeight="1">
      <c r="A42" s="217"/>
      <c r="B42" s="76"/>
      <c r="C42" s="78"/>
      <c r="D42" s="78"/>
      <c r="E42" s="78"/>
      <c r="F42" s="78"/>
      <c r="G42" s="78"/>
      <c r="H42" s="78"/>
      <c r="I42" s="94"/>
      <c r="J42" s="94"/>
      <c r="K42" s="94"/>
      <c r="L42" s="94"/>
      <c r="M42" s="94"/>
      <c r="N42" s="94"/>
      <c r="O42" s="94"/>
      <c r="P42" s="94"/>
      <c r="Q42" s="94"/>
      <c r="R42" s="94"/>
      <c r="S42" s="94"/>
      <c r="T42" s="94"/>
      <c r="U42" s="94"/>
      <c r="V42" s="94"/>
      <c r="W42" s="94"/>
      <c r="X42" s="94"/>
      <c r="Y42" s="76"/>
      <c r="Z42" s="76"/>
      <c r="AA42" s="78"/>
      <c r="AB42" s="78"/>
      <c r="AC42" s="78"/>
      <c r="AD42" s="78"/>
      <c r="AE42" s="78"/>
      <c r="AF42" s="78"/>
      <c r="AH42" s="94"/>
      <c r="AI42" s="94"/>
      <c r="AJ42" s="94"/>
      <c r="AK42" s="94"/>
      <c r="AL42" s="94"/>
      <c r="AM42" s="94"/>
      <c r="AN42" s="94"/>
      <c r="AO42" s="94"/>
      <c r="AP42" s="94"/>
      <c r="AQ42" s="94"/>
      <c r="AR42" s="94"/>
      <c r="AS42" s="94"/>
      <c r="AT42" s="94"/>
      <c r="AU42" s="94"/>
      <c r="AV42" s="94"/>
      <c r="AW42" s="78"/>
    </row>
    <row r="43" spans="1:50" ht="12.75" customHeight="1">
      <c r="A43" s="217"/>
      <c r="B43" s="78"/>
      <c r="C43" s="78"/>
      <c r="D43" s="78"/>
      <c r="E43" s="79" t="str">
        <f>"GRUPODEVENDEDORES"&amp;Q7</f>
        <v>GRUPODEVENDEDORES</v>
      </c>
      <c r="F43" s="78"/>
      <c r="G43" s="78"/>
      <c r="H43" s="78"/>
      <c r="I43" s="78"/>
      <c r="J43" s="78"/>
      <c r="K43" s="78"/>
      <c r="L43" s="78"/>
      <c r="M43" s="78"/>
      <c r="N43" s="78"/>
      <c r="O43" s="78"/>
      <c r="P43" s="78"/>
      <c r="Q43" s="79" t="str">
        <f>"GRUPODECLIENTES"&amp;Q7</f>
        <v>GRUPODECLIENTES</v>
      </c>
      <c r="R43" s="78"/>
      <c r="S43" s="78"/>
      <c r="T43" s="78"/>
      <c r="U43" s="78"/>
      <c r="V43" s="78"/>
      <c r="W43" s="78"/>
      <c r="X43" s="78"/>
      <c r="Y43" s="78"/>
      <c r="Z43" s="78"/>
      <c r="AA43" s="78"/>
      <c r="AB43" s="78"/>
      <c r="AC43" s="79" t="str">
        <f>"GRUPODEPRECIOS"&amp;Q7</f>
        <v>GRUPODEPRECIOS</v>
      </c>
      <c r="AD43" s="78"/>
      <c r="AE43" s="78"/>
      <c r="AF43" s="78"/>
      <c r="AG43" s="78"/>
      <c r="AH43" s="78"/>
      <c r="AI43" s="78"/>
      <c r="AJ43" s="78"/>
      <c r="AK43" s="78"/>
      <c r="AL43" s="78"/>
      <c r="AM43" s="78"/>
      <c r="AN43" s="78"/>
      <c r="AO43" s="78"/>
      <c r="AP43" s="78"/>
      <c r="AQ43" s="78"/>
      <c r="AR43" s="78"/>
      <c r="AS43" s="78"/>
      <c r="AT43" s="78"/>
      <c r="AU43" s="78"/>
      <c r="AV43" s="78"/>
      <c r="AW43" s="78"/>
    </row>
    <row r="44" spans="1:50">
      <c r="A44" s="78"/>
      <c r="B44" s="235" t="s">
        <v>400</v>
      </c>
      <c r="C44" s="235"/>
      <c r="D44" s="78"/>
      <c r="E44" s="273"/>
      <c r="F44" s="276"/>
      <c r="G44" s="276"/>
      <c r="H44" s="276"/>
      <c r="I44" s="276"/>
      <c r="J44" s="276"/>
      <c r="K44" s="276"/>
      <c r="L44" s="276"/>
      <c r="M44" s="276"/>
      <c r="N44" s="276"/>
      <c r="O44" s="274"/>
      <c r="P44" s="78"/>
      <c r="Q44" s="248"/>
      <c r="R44" s="248"/>
      <c r="S44" s="248"/>
      <c r="T44" s="248"/>
      <c r="U44" s="248"/>
      <c r="V44" s="248"/>
      <c r="W44" s="248"/>
      <c r="X44" s="248"/>
      <c r="Y44" s="248"/>
      <c r="Z44" s="248"/>
      <c r="AA44" s="248"/>
      <c r="AB44" s="78"/>
      <c r="AC44" s="273"/>
      <c r="AD44" s="276"/>
      <c r="AE44" s="276"/>
      <c r="AF44" s="276"/>
      <c r="AG44" s="276"/>
      <c r="AH44" s="276"/>
      <c r="AI44" s="276"/>
      <c r="AJ44" s="276"/>
      <c r="AK44" s="276"/>
      <c r="AL44" s="276"/>
      <c r="AM44" s="274"/>
      <c r="AN44" s="78"/>
      <c r="AO44" s="248"/>
      <c r="AP44" s="248"/>
      <c r="AQ44" s="248"/>
      <c r="AR44" s="248"/>
      <c r="AS44" s="248"/>
      <c r="AT44" s="248"/>
      <c r="AU44" s="248"/>
      <c r="AV44" s="248"/>
      <c r="AW44" s="78"/>
      <c r="AX44" s="127"/>
    </row>
    <row r="45" spans="1:50">
      <c r="A45" s="78"/>
      <c r="B45" s="235" t="s">
        <v>401</v>
      </c>
      <c r="C45" s="235"/>
      <c r="D45" s="78"/>
      <c r="E45" s="273"/>
      <c r="F45" s="276"/>
      <c r="G45" s="276"/>
      <c r="H45" s="276"/>
      <c r="I45" s="276"/>
      <c r="J45" s="276"/>
      <c r="K45" s="276"/>
      <c r="L45" s="276"/>
      <c r="M45" s="276"/>
      <c r="N45" s="276"/>
      <c r="O45" s="274"/>
      <c r="P45" s="78"/>
      <c r="Q45" s="248"/>
      <c r="R45" s="248"/>
      <c r="S45" s="248"/>
      <c r="T45" s="248"/>
      <c r="U45" s="248"/>
      <c r="V45" s="248"/>
      <c r="W45" s="248"/>
      <c r="X45" s="248"/>
      <c r="Y45" s="248"/>
      <c r="Z45" s="248"/>
      <c r="AA45" s="248"/>
      <c r="AB45" s="78"/>
      <c r="AC45" s="273"/>
      <c r="AD45" s="276"/>
      <c r="AE45" s="276"/>
      <c r="AF45" s="276"/>
      <c r="AG45" s="276"/>
      <c r="AH45" s="276"/>
      <c r="AI45" s="276"/>
      <c r="AJ45" s="276"/>
      <c r="AK45" s="276"/>
      <c r="AL45" s="276"/>
      <c r="AM45" s="274"/>
      <c r="AN45" s="78"/>
      <c r="AO45" s="248"/>
      <c r="AP45" s="248"/>
      <c r="AQ45" s="248"/>
      <c r="AR45" s="248"/>
      <c r="AS45" s="248"/>
      <c r="AT45" s="248"/>
      <c r="AU45" s="248"/>
      <c r="AV45" s="248"/>
      <c r="AW45" s="78"/>
    </row>
    <row r="46" spans="1:50">
      <c r="A46" s="78"/>
      <c r="B46" s="235" t="s">
        <v>402</v>
      </c>
      <c r="C46" s="235"/>
      <c r="D46" s="78"/>
      <c r="E46" s="273"/>
      <c r="F46" s="276"/>
      <c r="G46" s="276"/>
      <c r="H46" s="276"/>
      <c r="I46" s="276"/>
      <c r="J46" s="276"/>
      <c r="K46" s="276"/>
      <c r="L46" s="276"/>
      <c r="M46" s="276"/>
      <c r="N46" s="276"/>
      <c r="O46" s="274"/>
      <c r="P46" s="78"/>
      <c r="Q46" s="248"/>
      <c r="R46" s="248"/>
      <c r="S46" s="248"/>
      <c r="T46" s="248"/>
      <c r="U46" s="248"/>
      <c r="V46" s="248"/>
      <c r="W46" s="248"/>
      <c r="X46" s="248"/>
      <c r="Y46" s="248"/>
      <c r="Z46" s="248"/>
      <c r="AA46" s="248"/>
      <c r="AB46" s="78"/>
      <c r="AC46" s="273"/>
      <c r="AD46" s="276"/>
      <c r="AE46" s="276"/>
      <c r="AF46" s="276"/>
      <c r="AG46" s="276"/>
      <c r="AH46" s="276"/>
      <c r="AI46" s="276"/>
      <c r="AJ46" s="276"/>
      <c r="AK46" s="276"/>
      <c r="AL46" s="276"/>
      <c r="AM46" s="274"/>
      <c r="AN46" s="78"/>
      <c r="AO46" s="248"/>
      <c r="AP46" s="248"/>
      <c r="AQ46" s="248"/>
      <c r="AR46" s="248"/>
      <c r="AS46" s="248"/>
      <c r="AT46" s="248"/>
      <c r="AU46" s="248"/>
      <c r="AV46" s="248"/>
      <c r="AW46" s="78"/>
    </row>
    <row r="47" spans="1:50">
      <c r="A47" s="78"/>
      <c r="B47" s="235" t="s">
        <v>403</v>
      </c>
      <c r="C47" s="235"/>
      <c r="D47" s="78"/>
      <c r="E47" s="273"/>
      <c r="F47" s="276"/>
      <c r="G47" s="276"/>
      <c r="H47" s="276"/>
      <c r="I47" s="276"/>
      <c r="J47" s="276"/>
      <c r="K47" s="276"/>
      <c r="L47" s="276"/>
      <c r="M47" s="276"/>
      <c r="N47" s="276"/>
      <c r="O47" s="274"/>
      <c r="P47" s="78"/>
      <c r="Q47" s="248"/>
      <c r="R47" s="248"/>
      <c r="S47" s="248"/>
      <c r="T47" s="248"/>
      <c r="U47" s="248"/>
      <c r="V47" s="248"/>
      <c r="W47" s="248"/>
      <c r="X47" s="248"/>
      <c r="Y47" s="248"/>
      <c r="Z47" s="248"/>
      <c r="AA47" s="248"/>
      <c r="AB47" s="78"/>
      <c r="AC47" s="273"/>
      <c r="AD47" s="276"/>
      <c r="AE47" s="276"/>
      <c r="AF47" s="276"/>
      <c r="AG47" s="276"/>
      <c r="AH47" s="276"/>
      <c r="AI47" s="276"/>
      <c r="AJ47" s="276"/>
      <c r="AK47" s="276"/>
      <c r="AL47" s="276"/>
      <c r="AM47" s="274"/>
      <c r="AN47" s="78"/>
      <c r="AO47" s="248"/>
      <c r="AP47" s="248"/>
      <c r="AQ47" s="248"/>
      <c r="AR47" s="248"/>
      <c r="AS47" s="248"/>
      <c r="AT47" s="248"/>
      <c r="AU47" s="248"/>
      <c r="AV47" s="248"/>
      <c r="AW47" s="78"/>
    </row>
    <row r="48" spans="1:50">
      <c r="A48" s="78"/>
      <c r="B48" s="235" t="s">
        <v>404</v>
      </c>
      <c r="C48" s="235"/>
      <c r="D48" s="78"/>
      <c r="E48" s="273"/>
      <c r="F48" s="276"/>
      <c r="G48" s="276"/>
      <c r="H48" s="276"/>
      <c r="I48" s="276"/>
      <c r="J48" s="276"/>
      <c r="K48" s="276"/>
      <c r="L48" s="276"/>
      <c r="M48" s="276"/>
      <c r="N48" s="276"/>
      <c r="O48" s="274"/>
      <c r="P48" s="78"/>
      <c r="Q48" s="248"/>
      <c r="R48" s="248"/>
      <c r="S48" s="248"/>
      <c r="T48" s="248"/>
      <c r="U48" s="248"/>
      <c r="V48" s="248"/>
      <c r="W48" s="248"/>
      <c r="X48" s="248"/>
      <c r="Y48" s="248"/>
      <c r="Z48" s="248"/>
      <c r="AA48" s="248"/>
      <c r="AB48" s="78"/>
      <c r="AC48" s="273"/>
      <c r="AD48" s="276"/>
      <c r="AE48" s="276"/>
      <c r="AF48" s="276"/>
      <c r="AG48" s="276"/>
      <c r="AH48" s="276"/>
      <c r="AI48" s="276"/>
      <c r="AJ48" s="276"/>
      <c r="AK48" s="276"/>
      <c r="AL48" s="276"/>
      <c r="AM48" s="274"/>
      <c r="AN48" s="78"/>
      <c r="AO48" s="248"/>
      <c r="AP48" s="248"/>
      <c r="AQ48" s="248"/>
      <c r="AR48" s="248"/>
      <c r="AS48" s="248"/>
      <c r="AT48" s="248"/>
      <c r="AU48" s="248"/>
      <c r="AV48" s="248"/>
      <c r="AW48" s="78"/>
    </row>
    <row r="49" spans="1:49">
      <c r="A49" s="78"/>
      <c r="B49" s="235" t="s">
        <v>405</v>
      </c>
      <c r="C49" s="235"/>
      <c r="D49" s="78"/>
      <c r="E49" s="273"/>
      <c r="F49" s="276"/>
      <c r="G49" s="276"/>
      <c r="H49" s="276"/>
      <c r="I49" s="276"/>
      <c r="J49" s="276"/>
      <c r="K49" s="276"/>
      <c r="L49" s="276"/>
      <c r="M49" s="276"/>
      <c r="N49" s="276"/>
      <c r="O49" s="274"/>
      <c r="P49" s="78"/>
      <c r="Q49" s="248"/>
      <c r="R49" s="248"/>
      <c r="S49" s="248"/>
      <c r="T49" s="248"/>
      <c r="U49" s="248"/>
      <c r="V49" s="248"/>
      <c r="W49" s="248"/>
      <c r="X49" s="248"/>
      <c r="Y49" s="248"/>
      <c r="Z49" s="248"/>
      <c r="AA49" s="248"/>
      <c r="AB49" s="78"/>
      <c r="AC49" s="248"/>
      <c r="AD49" s="248"/>
      <c r="AE49" s="248"/>
      <c r="AF49" s="248"/>
      <c r="AG49" s="248"/>
      <c r="AH49" s="248"/>
      <c r="AI49" s="248"/>
      <c r="AJ49" s="248"/>
      <c r="AK49" s="248"/>
      <c r="AL49" s="248"/>
      <c r="AM49" s="248"/>
      <c r="AN49" s="78"/>
      <c r="AO49" s="248"/>
      <c r="AP49" s="248"/>
      <c r="AQ49" s="248"/>
      <c r="AR49" s="248"/>
      <c r="AS49" s="248"/>
      <c r="AT49" s="248"/>
      <c r="AU49" s="248"/>
      <c r="AV49" s="248"/>
      <c r="AW49" s="78"/>
    </row>
    <row r="50" spans="1:49">
      <c r="A50" s="78"/>
      <c r="B50" s="235" t="s">
        <v>406</v>
      </c>
      <c r="C50" s="235"/>
      <c r="D50" s="78"/>
      <c r="E50" s="273"/>
      <c r="F50" s="276"/>
      <c r="G50" s="276"/>
      <c r="H50" s="276"/>
      <c r="I50" s="276"/>
      <c r="J50" s="276"/>
      <c r="K50" s="276"/>
      <c r="L50" s="276"/>
      <c r="M50" s="276"/>
      <c r="N50" s="276"/>
      <c r="O50" s="274"/>
      <c r="P50" s="78"/>
      <c r="Q50" s="248"/>
      <c r="R50" s="248"/>
      <c r="S50" s="248"/>
      <c r="T50" s="248"/>
      <c r="U50" s="248"/>
      <c r="V50" s="248"/>
      <c r="W50" s="248"/>
      <c r="X50" s="248"/>
      <c r="Y50" s="248"/>
      <c r="Z50" s="248"/>
      <c r="AA50" s="248"/>
      <c r="AB50" s="78"/>
      <c r="AC50" s="273"/>
      <c r="AD50" s="276"/>
      <c r="AE50" s="276"/>
      <c r="AF50" s="276"/>
      <c r="AG50" s="276"/>
      <c r="AH50" s="276"/>
      <c r="AI50" s="276"/>
      <c r="AJ50" s="276"/>
      <c r="AK50" s="276"/>
      <c r="AL50" s="276"/>
      <c r="AM50" s="274"/>
      <c r="AN50" s="78"/>
      <c r="AO50" s="248"/>
      <c r="AP50" s="248"/>
      <c r="AQ50" s="248"/>
      <c r="AR50" s="248"/>
      <c r="AS50" s="248"/>
      <c r="AT50" s="248"/>
      <c r="AU50" s="248"/>
      <c r="AV50" s="248"/>
      <c r="AW50" s="78"/>
    </row>
    <row r="51" spans="1:49">
      <c r="A51" s="78"/>
      <c r="B51" s="235" t="s">
        <v>407</v>
      </c>
      <c r="C51" s="235"/>
      <c r="D51" s="78"/>
      <c r="E51" s="273"/>
      <c r="F51" s="276"/>
      <c r="G51" s="276"/>
      <c r="H51" s="276"/>
      <c r="I51" s="276"/>
      <c r="J51" s="276"/>
      <c r="K51" s="276"/>
      <c r="L51" s="276"/>
      <c r="M51" s="276"/>
      <c r="N51" s="276"/>
      <c r="O51" s="274"/>
      <c r="P51" s="78"/>
      <c r="Q51" s="248"/>
      <c r="R51" s="248"/>
      <c r="S51" s="248"/>
      <c r="T51" s="248"/>
      <c r="U51" s="248"/>
      <c r="V51" s="248"/>
      <c r="W51" s="248"/>
      <c r="X51" s="248"/>
      <c r="Y51" s="248"/>
      <c r="Z51" s="248"/>
      <c r="AA51" s="248"/>
      <c r="AB51" s="78"/>
      <c r="AC51" s="273"/>
      <c r="AD51" s="276"/>
      <c r="AE51" s="276"/>
      <c r="AF51" s="276"/>
      <c r="AG51" s="276"/>
      <c r="AH51" s="276"/>
      <c r="AI51" s="276"/>
      <c r="AJ51" s="276"/>
      <c r="AK51" s="276"/>
      <c r="AL51" s="276"/>
      <c r="AM51" s="274"/>
      <c r="AN51" s="78"/>
      <c r="AO51" s="248"/>
      <c r="AP51" s="248"/>
      <c r="AQ51" s="248"/>
      <c r="AR51" s="248"/>
      <c r="AS51" s="248"/>
      <c r="AT51" s="248"/>
      <c r="AU51" s="248"/>
      <c r="AV51" s="248"/>
      <c r="AW51" s="78"/>
    </row>
    <row r="52" spans="1:49">
      <c r="A52" s="78"/>
      <c r="B52" s="235" t="s">
        <v>408</v>
      </c>
      <c r="C52" s="235"/>
      <c r="D52" s="78"/>
      <c r="E52" s="273"/>
      <c r="F52" s="276"/>
      <c r="G52" s="276"/>
      <c r="H52" s="276"/>
      <c r="I52" s="276"/>
      <c r="J52" s="276"/>
      <c r="K52" s="276"/>
      <c r="L52" s="276"/>
      <c r="M52" s="276"/>
      <c r="N52" s="276"/>
      <c r="O52" s="274"/>
      <c r="P52" s="78"/>
      <c r="Q52" s="248"/>
      <c r="R52" s="248"/>
      <c r="S52" s="248"/>
      <c r="T52" s="248"/>
      <c r="U52" s="248"/>
      <c r="V52" s="248"/>
      <c r="W52" s="248"/>
      <c r="X52" s="248"/>
      <c r="Y52" s="248"/>
      <c r="Z52" s="248"/>
      <c r="AA52" s="248"/>
      <c r="AB52" s="78"/>
      <c r="AC52" s="273"/>
      <c r="AD52" s="276"/>
      <c r="AE52" s="276"/>
      <c r="AF52" s="276"/>
      <c r="AG52" s="276"/>
      <c r="AH52" s="276"/>
      <c r="AI52" s="276"/>
      <c r="AJ52" s="276"/>
      <c r="AK52" s="276"/>
      <c r="AL52" s="276"/>
      <c r="AM52" s="274"/>
      <c r="AN52" s="78"/>
      <c r="AO52" s="248"/>
      <c r="AP52" s="248"/>
      <c r="AQ52" s="248"/>
      <c r="AR52" s="248"/>
      <c r="AS52" s="248"/>
      <c r="AT52" s="248"/>
      <c r="AU52" s="248"/>
      <c r="AV52" s="248"/>
      <c r="AW52" s="78"/>
    </row>
    <row r="53" spans="1:49">
      <c r="A53" s="78"/>
      <c r="B53" s="235" t="s">
        <v>206</v>
      </c>
      <c r="C53" s="235"/>
      <c r="D53" s="78"/>
      <c r="E53" s="273"/>
      <c r="F53" s="276"/>
      <c r="G53" s="276"/>
      <c r="H53" s="276"/>
      <c r="I53" s="276"/>
      <c r="J53" s="276"/>
      <c r="K53" s="276"/>
      <c r="L53" s="276"/>
      <c r="M53" s="276"/>
      <c r="N53" s="276"/>
      <c r="O53" s="274"/>
      <c r="P53" s="78"/>
      <c r="Q53" s="248"/>
      <c r="R53" s="248"/>
      <c r="S53" s="248"/>
      <c r="T53" s="248"/>
      <c r="U53" s="248"/>
      <c r="V53" s="248"/>
      <c r="W53" s="248"/>
      <c r="X53" s="248"/>
      <c r="Y53" s="248"/>
      <c r="Z53" s="248"/>
      <c r="AA53" s="248"/>
      <c r="AB53" s="78"/>
      <c r="AC53" s="273"/>
      <c r="AD53" s="276"/>
      <c r="AE53" s="276"/>
      <c r="AF53" s="276"/>
      <c r="AG53" s="276"/>
      <c r="AH53" s="276"/>
      <c r="AI53" s="276"/>
      <c r="AJ53" s="276"/>
      <c r="AK53" s="276"/>
      <c r="AL53" s="276"/>
      <c r="AM53" s="274"/>
      <c r="AN53" s="78"/>
      <c r="AO53" s="248"/>
      <c r="AP53" s="248"/>
      <c r="AQ53" s="248"/>
      <c r="AR53" s="248"/>
      <c r="AS53" s="248"/>
      <c r="AT53" s="248"/>
      <c r="AU53" s="248"/>
      <c r="AV53" s="248"/>
      <c r="AW53" s="78"/>
    </row>
    <row r="54" spans="1:49" ht="12.75" customHeight="1">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row>
    <row r="55" spans="1:49" ht="12.75" customHeight="1">
      <c r="A55" s="78"/>
      <c r="B55" s="78"/>
      <c r="C55" s="78"/>
      <c r="D55" s="78"/>
      <c r="E55" s="79" t="str">
        <f>"ESQUEMADECLIENTE"&amp;Q7</f>
        <v>ESQUEMADECLIENTE</v>
      </c>
      <c r="F55" s="78"/>
      <c r="G55" s="78"/>
      <c r="H55" s="78"/>
      <c r="I55" s="78"/>
      <c r="J55" s="78"/>
      <c r="K55" s="78"/>
      <c r="L55" s="78"/>
      <c r="M55" s="78"/>
      <c r="N55" s="78"/>
      <c r="O55" s="78"/>
      <c r="P55" s="78"/>
      <c r="Q55" s="79" t="str">
        <f>"LISTADEPRECIOS"&amp;Q7</f>
        <v>LISTADEPRECIOS</v>
      </c>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row>
    <row r="56" spans="1:49">
      <c r="A56" s="78"/>
      <c r="B56" s="235" t="s">
        <v>400</v>
      </c>
      <c r="C56" s="235"/>
      <c r="D56" s="78"/>
      <c r="E56" s="248"/>
      <c r="F56" s="248"/>
      <c r="G56" s="248"/>
      <c r="H56" s="248"/>
      <c r="I56" s="248"/>
      <c r="J56" s="248"/>
      <c r="K56" s="248"/>
      <c r="L56" s="248"/>
      <c r="M56" s="248"/>
      <c r="N56" s="248"/>
      <c r="O56" s="248"/>
      <c r="P56" s="78"/>
      <c r="Q56" s="248"/>
      <c r="R56" s="248"/>
      <c r="S56" s="248"/>
      <c r="T56" s="248"/>
      <c r="U56" s="248"/>
      <c r="V56" s="248"/>
      <c r="W56" s="248"/>
      <c r="X56" s="248"/>
      <c r="Y56" s="248"/>
      <c r="Z56" s="248"/>
      <c r="AA56" s="248"/>
      <c r="AB56" s="78"/>
      <c r="AC56" s="183"/>
      <c r="AD56" s="184"/>
      <c r="AE56" s="184"/>
      <c r="AF56" s="184"/>
      <c r="AG56" s="184"/>
      <c r="AH56" s="184"/>
      <c r="AI56" s="184"/>
      <c r="AJ56" s="184"/>
      <c r="AK56" s="184"/>
      <c r="AL56" s="184"/>
      <c r="AM56" s="185"/>
      <c r="AN56" s="78"/>
      <c r="AO56" s="248"/>
      <c r="AP56" s="248"/>
      <c r="AQ56" s="248"/>
      <c r="AR56" s="248"/>
      <c r="AS56" s="248"/>
      <c r="AT56" s="248"/>
      <c r="AU56" s="248"/>
      <c r="AV56" s="248"/>
      <c r="AW56" s="78"/>
    </row>
    <row r="57" spans="1:49">
      <c r="A57" s="78"/>
      <c r="B57" s="235" t="s">
        <v>401</v>
      </c>
      <c r="C57" s="235"/>
      <c r="D57" s="78"/>
      <c r="E57" s="248"/>
      <c r="F57" s="248"/>
      <c r="G57" s="248"/>
      <c r="H57" s="248"/>
      <c r="I57" s="248"/>
      <c r="J57" s="248"/>
      <c r="K57" s="248"/>
      <c r="L57" s="248"/>
      <c r="M57" s="248"/>
      <c r="N57" s="248"/>
      <c r="O57" s="248"/>
      <c r="P57" s="78"/>
      <c r="Q57" s="248"/>
      <c r="R57" s="248"/>
      <c r="S57" s="248"/>
      <c r="T57" s="248"/>
      <c r="U57" s="248"/>
      <c r="V57" s="248"/>
      <c r="W57" s="248"/>
      <c r="X57" s="248"/>
      <c r="Y57" s="248"/>
      <c r="Z57" s="248"/>
      <c r="AA57" s="248"/>
      <c r="AB57" s="78"/>
      <c r="AC57" s="183"/>
      <c r="AD57" s="184"/>
      <c r="AE57" s="184"/>
      <c r="AF57" s="184"/>
      <c r="AG57" s="184"/>
      <c r="AH57" s="184"/>
      <c r="AI57" s="184"/>
      <c r="AJ57" s="184"/>
      <c r="AK57" s="184"/>
      <c r="AL57" s="184"/>
      <c r="AM57" s="185"/>
      <c r="AN57" s="78"/>
      <c r="AO57" s="248"/>
      <c r="AP57" s="248"/>
      <c r="AQ57" s="248"/>
      <c r="AR57" s="248"/>
      <c r="AS57" s="248"/>
      <c r="AT57" s="248"/>
      <c r="AU57" s="248"/>
      <c r="AV57" s="248"/>
      <c r="AW57" s="78"/>
    </row>
    <row r="58" spans="1:49">
      <c r="A58" s="78"/>
      <c r="B58" s="235" t="s">
        <v>402</v>
      </c>
      <c r="C58" s="235"/>
      <c r="D58" s="78"/>
      <c r="E58" s="248"/>
      <c r="F58" s="248"/>
      <c r="G58" s="248"/>
      <c r="H58" s="248"/>
      <c r="I58" s="248"/>
      <c r="J58" s="248"/>
      <c r="K58" s="248"/>
      <c r="L58" s="248"/>
      <c r="M58" s="248"/>
      <c r="N58" s="248"/>
      <c r="O58" s="248"/>
      <c r="P58" s="78"/>
      <c r="Q58" s="248"/>
      <c r="R58" s="248"/>
      <c r="S58" s="248"/>
      <c r="T58" s="248"/>
      <c r="U58" s="248"/>
      <c r="V58" s="248"/>
      <c r="W58" s="248"/>
      <c r="X58" s="248"/>
      <c r="Y58" s="248"/>
      <c r="Z58" s="248"/>
      <c r="AA58" s="248"/>
      <c r="AB58" s="78"/>
      <c r="AC58" s="183"/>
      <c r="AD58" s="184"/>
      <c r="AE58" s="184"/>
      <c r="AF58" s="184"/>
      <c r="AG58" s="184"/>
      <c r="AH58" s="184"/>
      <c r="AI58" s="184"/>
      <c r="AJ58" s="184"/>
      <c r="AK58" s="184"/>
      <c r="AL58" s="184"/>
      <c r="AM58" s="185"/>
      <c r="AN58" s="78"/>
      <c r="AO58" s="248"/>
      <c r="AP58" s="248"/>
      <c r="AQ58" s="248"/>
      <c r="AR58" s="248"/>
      <c r="AS58" s="248"/>
      <c r="AT58" s="248"/>
      <c r="AU58" s="248"/>
      <c r="AV58" s="248"/>
      <c r="AW58" s="78"/>
    </row>
    <row r="59" spans="1:49">
      <c r="A59" s="78"/>
      <c r="B59" s="235" t="s">
        <v>403</v>
      </c>
      <c r="C59" s="235"/>
      <c r="D59" s="78"/>
      <c r="E59" s="248"/>
      <c r="F59" s="248"/>
      <c r="G59" s="248"/>
      <c r="H59" s="248"/>
      <c r="I59" s="248"/>
      <c r="J59" s="248"/>
      <c r="K59" s="248"/>
      <c r="L59" s="248"/>
      <c r="M59" s="248"/>
      <c r="N59" s="248"/>
      <c r="O59" s="248"/>
      <c r="P59" s="78"/>
      <c r="Q59" s="248"/>
      <c r="R59" s="248"/>
      <c r="S59" s="248"/>
      <c r="T59" s="248"/>
      <c r="U59" s="248"/>
      <c r="V59" s="248"/>
      <c r="W59" s="248"/>
      <c r="X59" s="248"/>
      <c r="Y59" s="248"/>
      <c r="Z59" s="248"/>
      <c r="AA59" s="248"/>
      <c r="AB59" s="78"/>
      <c r="AC59" s="183"/>
      <c r="AD59" s="184"/>
      <c r="AE59" s="184"/>
      <c r="AF59" s="184"/>
      <c r="AG59" s="184"/>
      <c r="AH59" s="184"/>
      <c r="AI59" s="184"/>
      <c r="AJ59" s="184"/>
      <c r="AK59" s="184"/>
      <c r="AL59" s="184"/>
      <c r="AM59" s="185"/>
      <c r="AN59" s="78"/>
      <c r="AO59" s="248"/>
      <c r="AP59" s="248"/>
      <c r="AQ59" s="248"/>
      <c r="AR59" s="248"/>
      <c r="AS59" s="248"/>
      <c r="AT59" s="248"/>
      <c r="AU59" s="248"/>
      <c r="AV59" s="248"/>
      <c r="AW59" s="78"/>
    </row>
    <row r="60" spans="1:49">
      <c r="A60" s="78"/>
      <c r="B60" s="235" t="s">
        <v>404</v>
      </c>
      <c r="C60" s="235"/>
      <c r="D60" s="78"/>
      <c r="E60" s="248"/>
      <c r="F60" s="248"/>
      <c r="G60" s="248"/>
      <c r="H60" s="248"/>
      <c r="I60" s="248"/>
      <c r="J60" s="248"/>
      <c r="K60" s="248"/>
      <c r="L60" s="248"/>
      <c r="M60" s="248"/>
      <c r="N60" s="248"/>
      <c r="O60" s="248"/>
      <c r="P60" s="78"/>
      <c r="Q60" s="248"/>
      <c r="R60" s="248"/>
      <c r="S60" s="248"/>
      <c r="T60" s="248"/>
      <c r="U60" s="248"/>
      <c r="V60" s="248"/>
      <c r="W60" s="248"/>
      <c r="X60" s="248"/>
      <c r="Y60" s="248"/>
      <c r="Z60" s="248"/>
      <c r="AA60" s="248"/>
      <c r="AB60" s="78"/>
      <c r="AC60" s="183"/>
      <c r="AD60" s="184"/>
      <c r="AE60" s="184"/>
      <c r="AF60" s="184"/>
      <c r="AG60" s="184"/>
      <c r="AH60" s="184"/>
      <c r="AI60" s="184"/>
      <c r="AJ60" s="184"/>
      <c r="AK60" s="184"/>
      <c r="AL60" s="184"/>
      <c r="AM60" s="185"/>
      <c r="AN60" s="78"/>
      <c r="AO60" s="248"/>
      <c r="AP60" s="248"/>
      <c r="AQ60" s="248"/>
      <c r="AR60" s="248"/>
      <c r="AS60" s="248"/>
      <c r="AT60" s="248"/>
      <c r="AU60" s="248"/>
      <c r="AV60" s="248"/>
      <c r="AW60" s="78"/>
    </row>
    <row r="61" spans="1:49">
      <c r="A61" s="78"/>
      <c r="B61" s="235" t="s">
        <v>405</v>
      </c>
      <c r="C61" s="235"/>
      <c r="D61" s="78"/>
      <c r="E61" s="248"/>
      <c r="F61" s="248"/>
      <c r="G61" s="248"/>
      <c r="H61" s="248"/>
      <c r="I61" s="248"/>
      <c r="J61" s="248"/>
      <c r="K61" s="248"/>
      <c r="L61" s="248"/>
      <c r="M61" s="248"/>
      <c r="N61" s="248"/>
      <c r="O61" s="248"/>
      <c r="P61" s="78"/>
      <c r="Q61" s="248"/>
      <c r="R61" s="248"/>
      <c r="S61" s="248"/>
      <c r="T61" s="248"/>
      <c r="U61" s="248"/>
      <c r="V61" s="248"/>
      <c r="W61" s="248"/>
      <c r="X61" s="248"/>
      <c r="Y61" s="248"/>
      <c r="Z61" s="248"/>
      <c r="AA61" s="248"/>
      <c r="AB61" s="78"/>
      <c r="AC61" s="183"/>
      <c r="AD61" s="184"/>
      <c r="AE61" s="184"/>
      <c r="AF61" s="184"/>
      <c r="AG61" s="184"/>
      <c r="AH61" s="184"/>
      <c r="AI61" s="184"/>
      <c r="AJ61" s="184"/>
      <c r="AK61" s="184"/>
      <c r="AL61" s="184"/>
      <c r="AM61" s="185"/>
      <c r="AN61" s="78"/>
      <c r="AO61" s="248"/>
      <c r="AP61" s="248"/>
      <c r="AQ61" s="248"/>
      <c r="AR61" s="248"/>
      <c r="AS61" s="248"/>
      <c r="AT61" s="248"/>
      <c r="AU61" s="248"/>
      <c r="AV61" s="248"/>
      <c r="AW61" s="78"/>
    </row>
    <row r="62" spans="1:49">
      <c r="A62" s="78"/>
      <c r="B62" s="235" t="s">
        <v>406</v>
      </c>
      <c r="C62" s="235"/>
      <c r="D62" s="78"/>
      <c r="E62" s="248"/>
      <c r="F62" s="248"/>
      <c r="G62" s="248"/>
      <c r="H62" s="248"/>
      <c r="I62" s="248"/>
      <c r="J62" s="248"/>
      <c r="K62" s="248"/>
      <c r="L62" s="248"/>
      <c r="M62" s="248"/>
      <c r="N62" s="248"/>
      <c r="O62" s="248"/>
      <c r="P62" s="78"/>
      <c r="Q62" s="248"/>
      <c r="R62" s="248"/>
      <c r="S62" s="248"/>
      <c r="T62" s="248"/>
      <c r="U62" s="248"/>
      <c r="V62" s="248"/>
      <c r="W62" s="248"/>
      <c r="X62" s="248"/>
      <c r="Y62" s="248"/>
      <c r="Z62" s="248"/>
      <c r="AA62" s="248"/>
      <c r="AB62" s="78"/>
      <c r="AC62" s="183"/>
      <c r="AD62" s="184"/>
      <c r="AE62" s="184"/>
      <c r="AF62" s="184"/>
      <c r="AG62" s="184"/>
      <c r="AH62" s="184"/>
      <c r="AI62" s="184"/>
      <c r="AJ62" s="184"/>
      <c r="AK62" s="184"/>
      <c r="AL62" s="184"/>
      <c r="AM62" s="185"/>
      <c r="AN62" s="78"/>
      <c r="AO62" s="248"/>
      <c r="AP62" s="248"/>
      <c r="AQ62" s="248"/>
      <c r="AR62" s="248"/>
      <c r="AS62" s="248"/>
      <c r="AT62" s="248"/>
      <c r="AU62" s="248"/>
      <c r="AV62" s="248"/>
      <c r="AW62" s="78"/>
    </row>
    <row r="63" spans="1:49">
      <c r="A63" s="78"/>
      <c r="B63" s="235" t="s">
        <v>407</v>
      </c>
      <c r="C63" s="235"/>
      <c r="D63" s="78"/>
      <c r="E63" s="248"/>
      <c r="F63" s="248"/>
      <c r="G63" s="248"/>
      <c r="H63" s="248"/>
      <c r="I63" s="248"/>
      <c r="J63" s="248"/>
      <c r="K63" s="248"/>
      <c r="L63" s="248"/>
      <c r="M63" s="248"/>
      <c r="N63" s="248"/>
      <c r="O63" s="248"/>
      <c r="P63" s="78"/>
      <c r="Q63" s="248"/>
      <c r="R63" s="248"/>
      <c r="S63" s="248"/>
      <c r="T63" s="248"/>
      <c r="U63" s="248"/>
      <c r="V63" s="248"/>
      <c r="W63" s="248"/>
      <c r="X63" s="248"/>
      <c r="Y63" s="248"/>
      <c r="Z63" s="248"/>
      <c r="AA63" s="248"/>
      <c r="AB63" s="78"/>
      <c r="AC63" s="183"/>
      <c r="AD63" s="184"/>
      <c r="AE63" s="184"/>
      <c r="AF63" s="184"/>
      <c r="AG63" s="184"/>
      <c r="AH63" s="184"/>
      <c r="AI63" s="184"/>
      <c r="AJ63" s="184"/>
      <c r="AK63" s="184"/>
      <c r="AL63" s="184"/>
      <c r="AM63" s="185"/>
      <c r="AN63" s="78"/>
      <c r="AO63" s="248"/>
      <c r="AP63" s="248"/>
      <c r="AQ63" s="248"/>
      <c r="AR63" s="248"/>
      <c r="AS63" s="248"/>
      <c r="AT63" s="248"/>
      <c r="AU63" s="248"/>
      <c r="AV63" s="248"/>
      <c r="AW63" s="78"/>
    </row>
    <row r="64" spans="1:49">
      <c r="A64" s="78"/>
      <c r="B64" s="235" t="s">
        <v>408</v>
      </c>
      <c r="C64" s="235"/>
      <c r="D64" s="78"/>
      <c r="E64" s="248"/>
      <c r="F64" s="248"/>
      <c r="G64" s="248"/>
      <c r="H64" s="248"/>
      <c r="I64" s="248"/>
      <c r="J64" s="248"/>
      <c r="K64" s="248"/>
      <c r="L64" s="248"/>
      <c r="M64" s="248"/>
      <c r="N64" s="248"/>
      <c r="O64" s="248"/>
      <c r="P64" s="78"/>
      <c r="Q64" s="248"/>
      <c r="R64" s="248"/>
      <c r="S64" s="248"/>
      <c r="T64" s="248"/>
      <c r="U64" s="248"/>
      <c r="V64" s="248"/>
      <c r="W64" s="248"/>
      <c r="X64" s="248"/>
      <c r="Y64" s="248"/>
      <c r="Z64" s="248"/>
      <c r="AA64" s="248"/>
      <c r="AB64" s="78"/>
      <c r="AC64" s="183"/>
      <c r="AD64" s="184"/>
      <c r="AE64" s="184"/>
      <c r="AF64" s="184"/>
      <c r="AG64" s="184"/>
      <c r="AH64" s="184"/>
      <c r="AI64" s="184"/>
      <c r="AJ64" s="184"/>
      <c r="AK64" s="184"/>
      <c r="AL64" s="184"/>
      <c r="AM64" s="185"/>
      <c r="AN64" s="78"/>
      <c r="AO64" s="248"/>
      <c r="AP64" s="248"/>
      <c r="AQ64" s="248"/>
      <c r="AR64" s="248"/>
      <c r="AS64" s="248"/>
      <c r="AT64" s="248"/>
      <c r="AU64" s="248"/>
      <c r="AV64" s="248"/>
      <c r="AW64" s="78"/>
    </row>
    <row r="65" spans="1:50">
      <c r="A65" s="78"/>
      <c r="B65" s="235" t="s">
        <v>206</v>
      </c>
      <c r="C65" s="235"/>
      <c r="D65" s="78"/>
      <c r="E65" s="248"/>
      <c r="F65" s="248"/>
      <c r="G65" s="248"/>
      <c r="H65" s="248"/>
      <c r="I65" s="248"/>
      <c r="J65" s="248"/>
      <c r="K65" s="248"/>
      <c r="L65" s="248"/>
      <c r="M65" s="248"/>
      <c r="N65" s="248"/>
      <c r="O65" s="248"/>
      <c r="P65" s="78"/>
      <c r="Q65" s="248"/>
      <c r="R65" s="248"/>
      <c r="S65" s="248"/>
      <c r="T65" s="248"/>
      <c r="U65" s="248"/>
      <c r="V65" s="248"/>
      <c r="W65" s="248"/>
      <c r="X65" s="248"/>
      <c r="Y65" s="248"/>
      <c r="Z65" s="248"/>
      <c r="AA65" s="248"/>
      <c r="AB65" s="78"/>
      <c r="AC65" s="183"/>
      <c r="AD65" s="184"/>
      <c r="AE65" s="184"/>
      <c r="AF65" s="184"/>
      <c r="AG65" s="184"/>
      <c r="AH65" s="184"/>
      <c r="AI65" s="184"/>
      <c r="AJ65" s="184"/>
      <c r="AK65" s="184"/>
      <c r="AL65" s="184"/>
      <c r="AM65" s="185"/>
      <c r="AN65" s="78"/>
      <c r="AO65" s="248"/>
      <c r="AP65" s="248"/>
      <c r="AQ65" s="248"/>
      <c r="AR65" s="248"/>
      <c r="AS65" s="248"/>
      <c r="AT65" s="248"/>
      <c r="AU65" s="248"/>
      <c r="AV65" s="248"/>
      <c r="AW65" s="78"/>
    </row>
    <row r="66" spans="1:50" ht="12.75" hidden="1" customHeight="1">
      <c r="A66" s="217"/>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row>
    <row r="67" spans="1:50" ht="12.75" hidden="1" customHeight="1">
      <c r="A67" s="217"/>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row>
    <row r="68" spans="1:50" hidden="1">
      <c r="A68" s="78"/>
      <c r="B68" s="76" t="s">
        <v>211</v>
      </c>
      <c r="C68" s="78"/>
      <c r="D68" s="78"/>
      <c r="E68" s="78"/>
      <c r="F68" s="78"/>
      <c r="G68" s="78"/>
      <c r="H68" s="78"/>
      <c r="I68" s="78"/>
      <c r="J68" s="78"/>
      <c r="K68" s="78"/>
      <c r="L68" s="78"/>
      <c r="M68" s="78"/>
      <c r="P68" s="76" t="s">
        <v>209</v>
      </c>
      <c r="Q68" s="94"/>
      <c r="R68" s="94"/>
      <c r="S68" s="79" t="b">
        <f>FALSE</f>
        <v>0</v>
      </c>
      <c r="T68" s="76" t="s">
        <v>210</v>
      </c>
      <c r="U68" s="94"/>
      <c r="V68" s="94"/>
      <c r="W68" s="94"/>
      <c r="X68" s="94"/>
      <c r="Y68" s="102" t="s">
        <v>212</v>
      </c>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row>
    <row r="69" spans="1:50" ht="12.75" hidden="1" customHeight="1">
      <c r="A69" s="78"/>
      <c r="B69" s="103" t="s">
        <v>213</v>
      </c>
      <c r="L69" s="76"/>
      <c r="M69" s="76"/>
      <c r="P69" s="76"/>
      <c r="Q69" s="94"/>
      <c r="R69" s="94"/>
      <c r="T69" s="76"/>
      <c r="U69" s="94"/>
      <c r="V69" s="94"/>
      <c r="W69" s="76"/>
      <c r="AW69" s="94"/>
    </row>
    <row r="70" spans="1:50" ht="12.75" customHeight="1">
      <c r="A70" s="78"/>
      <c r="L70" s="76"/>
      <c r="M70" s="76"/>
      <c r="W70" s="74"/>
      <c r="AW70" s="94"/>
    </row>
    <row r="71" spans="1:50">
      <c r="A71" s="78"/>
      <c r="B71" s="76" t="s">
        <v>154</v>
      </c>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row>
    <row r="72" spans="1:50" ht="10.5" customHeight="1">
      <c r="A72" s="78"/>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277"/>
      <c r="AP72" s="277"/>
      <c r="AQ72" s="277"/>
      <c r="AR72" s="277"/>
      <c r="AS72" s="277"/>
      <c r="AT72" s="277"/>
      <c r="AU72" s="277"/>
      <c r="AV72" s="277"/>
      <c r="AW72" s="78"/>
    </row>
    <row r="73" spans="1:50" ht="12.75" customHeight="1">
      <c r="A73" s="78"/>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78"/>
    </row>
    <row r="74" spans="1:50" ht="12.75" customHeight="1">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row>
    <row r="75" spans="1:50" ht="11.25" customHeight="1">
      <c r="A75" s="78"/>
      <c r="B75" s="105"/>
      <c r="C75" s="85"/>
      <c r="D75" s="85"/>
      <c r="E75" s="85"/>
      <c r="F75" s="85"/>
      <c r="G75" s="85"/>
      <c r="H75" s="85"/>
      <c r="I75" s="85"/>
      <c r="J75" s="85"/>
      <c r="K75" s="85"/>
      <c r="L75" s="85"/>
      <c r="M75" s="85"/>
      <c r="N75" s="85"/>
      <c r="O75" s="85"/>
      <c r="P75" s="106"/>
      <c r="Q75" s="78"/>
      <c r="R75" s="105"/>
      <c r="S75" s="85"/>
      <c r="T75" s="85"/>
      <c r="U75" s="85"/>
      <c r="V75" s="85"/>
      <c r="W75" s="85"/>
      <c r="X75" s="85"/>
      <c r="Y75" s="85"/>
      <c r="Z75" s="85"/>
      <c r="AA75" s="85"/>
      <c r="AB75" s="85"/>
      <c r="AC75" s="85"/>
      <c r="AD75" s="85"/>
      <c r="AE75" s="85"/>
      <c r="AF75" s="106"/>
      <c r="AG75" s="78"/>
      <c r="AH75" s="105"/>
      <c r="AI75" s="85"/>
      <c r="AJ75" s="85"/>
      <c r="AK75" s="85"/>
      <c r="AL75" s="85"/>
      <c r="AM75" s="85"/>
      <c r="AN75" s="85"/>
      <c r="AO75" s="85"/>
      <c r="AP75" s="85"/>
      <c r="AQ75" s="85"/>
      <c r="AR75" s="85"/>
      <c r="AS75" s="85"/>
      <c r="AT75" s="85"/>
      <c r="AU75" s="85"/>
      <c r="AV75" s="106"/>
      <c r="AW75" s="78"/>
    </row>
    <row r="76" spans="1:50" ht="12.75" customHeight="1">
      <c r="A76" s="78"/>
      <c r="B76" s="107"/>
      <c r="C76" s="104"/>
      <c r="D76" s="104"/>
      <c r="E76" s="104"/>
      <c r="F76" s="104"/>
      <c r="G76" s="104"/>
      <c r="H76" s="104"/>
      <c r="I76" s="104"/>
      <c r="J76" s="104"/>
      <c r="K76" s="104"/>
      <c r="L76" s="104"/>
      <c r="M76" s="104"/>
      <c r="N76" s="104"/>
      <c r="O76" s="104"/>
      <c r="P76" s="108"/>
      <c r="Q76" s="78"/>
      <c r="R76" s="107"/>
      <c r="S76" s="104"/>
      <c r="T76" s="104"/>
      <c r="U76" s="104"/>
      <c r="V76" s="104"/>
      <c r="W76" s="104"/>
      <c r="X76" s="104"/>
      <c r="Y76" s="104"/>
      <c r="Z76" s="104"/>
      <c r="AA76" s="104"/>
      <c r="AB76" s="104"/>
      <c r="AC76" s="104"/>
      <c r="AD76" s="104"/>
      <c r="AE76" s="104"/>
      <c r="AF76" s="108"/>
      <c r="AG76" s="78"/>
      <c r="AH76" s="107"/>
      <c r="AI76" s="104"/>
      <c r="AJ76" s="104"/>
      <c r="AK76" s="104"/>
      <c r="AL76" s="104"/>
      <c r="AM76" s="104"/>
      <c r="AN76" s="104"/>
      <c r="AO76" s="104"/>
      <c r="AP76" s="104"/>
      <c r="AQ76" s="104"/>
      <c r="AR76" s="104"/>
      <c r="AS76" s="104"/>
      <c r="AT76" s="104"/>
      <c r="AU76" s="104"/>
      <c r="AV76" s="108"/>
      <c r="AW76" s="78"/>
    </row>
    <row r="77" spans="1:50" ht="12.75" customHeight="1">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row>
    <row r="78" spans="1:50" s="110" customFormat="1" ht="12" customHeight="1">
      <c r="A78" s="109"/>
      <c r="B78" s="279"/>
      <c r="C78" s="279"/>
      <c r="D78" s="279"/>
      <c r="E78" s="279"/>
      <c r="F78" s="279"/>
      <c r="G78" s="279"/>
      <c r="H78" s="279"/>
      <c r="I78" s="279"/>
      <c r="J78" s="279"/>
      <c r="K78" s="109"/>
      <c r="L78" s="280"/>
      <c r="M78" s="280"/>
      <c r="N78" s="280"/>
      <c r="O78" s="280"/>
      <c r="P78" s="280"/>
      <c r="Q78" s="109"/>
      <c r="R78" s="279"/>
      <c r="S78" s="279"/>
      <c r="T78" s="279"/>
      <c r="U78" s="279"/>
      <c r="V78" s="279"/>
      <c r="W78" s="279"/>
      <c r="X78" s="279"/>
      <c r="Y78" s="279"/>
      <c r="Z78" s="279"/>
      <c r="AA78" s="109"/>
      <c r="AB78" s="280"/>
      <c r="AC78" s="280"/>
      <c r="AD78" s="280"/>
      <c r="AE78" s="280"/>
      <c r="AF78" s="280"/>
      <c r="AG78" s="109"/>
      <c r="AH78" s="279"/>
      <c r="AI78" s="279"/>
      <c r="AJ78" s="279"/>
      <c r="AK78" s="279"/>
      <c r="AL78" s="279"/>
      <c r="AM78" s="279"/>
      <c r="AN78" s="279"/>
      <c r="AO78" s="279"/>
      <c r="AP78" s="279"/>
      <c r="AQ78" s="109"/>
      <c r="AR78" s="280"/>
      <c r="AS78" s="280"/>
      <c r="AT78" s="280"/>
      <c r="AU78" s="280"/>
      <c r="AV78" s="280"/>
      <c r="AW78" s="109"/>
      <c r="AX78" s="128"/>
    </row>
    <row r="79" spans="1:50">
      <c r="A79" s="78"/>
      <c r="B79" s="236" t="s">
        <v>214</v>
      </c>
      <c r="C79" s="236"/>
      <c r="D79" s="236"/>
      <c r="E79" s="236"/>
      <c r="F79" s="236"/>
      <c r="G79" s="236"/>
      <c r="H79" s="236"/>
      <c r="I79" s="236"/>
      <c r="J79" s="236"/>
      <c r="L79" s="236" t="s">
        <v>155</v>
      </c>
      <c r="M79" s="236"/>
      <c r="N79" s="236"/>
      <c r="O79" s="236"/>
      <c r="P79" s="236"/>
      <c r="Q79" s="78"/>
      <c r="R79" s="236" t="s">
        <v>215</v>
      </c>
      <c r="S79" s="236"/>
      <c r="T79" s="236"/>
      <c r="U79" s="236"/>
      <c r="V79" s="236"/>
      <c r="W79" s="236"/>
      <c r="X79" s="236"/>
      <c r="Y79" s="236"/>
      <c r="Z79" s="236"/>
      <c r="AB79" s="236" t="s">
        <v>155</v>
      </c>
      <c r="AC79" s="236"/>
      <c r="AD79" s="236"/>
      <c r="AE79" s="236"/>
      <c r="AF79" s="236"/>
      <c r="AG79" s="78"/>
      <c r="AH79" s="236" t="s">
        <v>216</v>
      </c>
      <c r="AI79" s="236"/>
      <c r="AJ79" s="236"/>
      <c r="AK79" s="236"/>
      <c r="AL79" s="236"/>
      <c r="AM79" s="236"/>
      <c r="AN79" s="236"/>
      <c r="AO79" s="236"/>
      <c r="AP79" s="236"/>
      <c r="AR79" s="236" t="s">
        <v>155</v>
      </c>
      <c r="AS79" s="236"/>
      <c r="AT79" s="236"/>
      <c r="AU79" s="236"/>
      <c r="AV79" s="236"/>
    </row>
    <row r="80" spans="1:50">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row>
    <row r="81" spans="1:49" ht="15.75" customHeight="1">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row>
    <row r="82" spans="1:49" ht="12.75" hidden="1" customHeight="1">
      <c r="A82" s="78"/>
      <c r="B82" s="78"/>
      <c r="C82" s="78"/>
      <c r="D82" s="74" t="s">
        <v>229</v>
      </c>
      <c r="E82" s="78"/>
      <c r="F82" s="78"/>
      <c r="G82" s="78"/>
      <c r="H82" s="78"/>
      <c r="I82" s="78"/>
      <c r="J82" s="78"/>
      <c r="K82" s="78"/>
      <c r="L82" s="78"/>
      <c r="M82" s="78"/>
      <c r="N82" s="78"/>
      <c r="O82" s="78"/>
      <c r="P82" s="78"/>
      <c r="Q82" s="78"/>
      <c r="R82" s="78"/>
      <c r="S82" s="74" t="s">
        <v>230</v>
      </c>
      <c r="T82" s="78"/>
      <c r="U82" s="78"/>
      <c r="V82" s="78"/>
      <c r="W82" s="78"/>
      <c r="X82" s="78"/>
      <c r="Y82" s="78"/>
      <c r="Z82" s="78"/>
      <c r="AA82" s="78"/>
      <c r="AB82" s="78"/>
      <c r="AC82" s="78"/>
      <c r="AD82" s="78"/>
      <c r="AE82" s="78"/>
      <c r="AF82" s="78"/>
      <c r="AG82" s="74" t="s">
        <v>231</v>
      </c>
      <c r="AI82" s="78"/>
      <c r="AJ82" s="78"/>
      <c r="AK82" s="78"/>
      <c r="AL82" s="78"/>
      <c r="AM82" s="78"/>
      <c r="AN82" s="78"/>
      <c r="AO82" s="78"/>
      <c r="AP82" s="78"/>
      <c r="AQ82" s="78"/>
      <c r="AR82" s="78"/>
      <c r="AS82" s="78"/>
      <c r="AT82" s="78"/>
      <c r="AU82" s="78"/>
      <c r="AV82" s="78"/>
      <c r="AW82" s="78"/>
    </row>
    <row r="83" spans="1:49" ht="12.75" hidden="1" customHeight="1">
      <c r="A83" s="78"/>
      <c r="B83" s="78"/>
      <c r="C83" s="78"/>
      <c r="D83" s="115" t="s">
        <v>537</v>
      </c>
      <c r="E83" s="116"/>
      <c r="F83" s="116"/>
      <c r="G83" s="116"/>
      <c r="H83" s="116"/>
      <c r="I83" s="116"/>
      <c r="J83" s="116"/>
      <c r="K83" s="116"/>
      <c r="L83" s="116"/>
      <c r="M83" s="116"/>
      <c r="N83" s="116"/>
      <c r="O83" s="116"/>
      <c r="P83" s="116"/>
      <c r="Q83" s="116"/>
      <c r="R83" s="78"/>
      <c r="S83" s="115" t="s">
        <v>232</v>
      </c>
      <c r="T83" s="116"/>
      <c r="U83" s="116"/>
      <c r="V83" s="116"/>
      <c r="W83" s="116"/>
      <c r="X83" s="116"/>
      <c r="Y83" s="116"/>
      <c r="Z83" s="116"/>
      <c r="AA83" s="116"/>
      <c r="AB83" s="116"/>
      <c r="AC83" s="116"/>
      <c r="AD83" s="116"/>
      <c r="AE83" s="116"/>
      <c r="AF83" s="78"/>
      <c r="AG83" s="115" t="s">
        <v>233</v>
      </c>
      <c r="AH83" s="115"/>
      <c r="AI83" s="116"/>
      <c r="AJ83" s="116"/>
      <c r="AK83" s="116"/>
      <c r="AL83" s="116"/>
      <c r="AM83" s="116"/>
      <c r="AN83" s="116"/>
      <c r="AO83" s="116"/>
      <c r="AP83" s="116"/>
      <c r="AQ83" s="116"/>
      <c r="AR83" s="116"/>
      <c r="AS83" s="116"/>
      <c r="AT83" s="116"/>
      <c r="AU83" s="116"/>
      <c r="AV83" s="116"/>
      <c r="AW83" s="116"/>
    </row>
    <row r="84" spans="1:49" ht="12.75" hidden="1" customHeight="1">
      <c r="A84" s="78"/>
      <c r="B84" s="78"/>
      <c r="C84" s="78"/>
      <c r="D84" s="115" t="s">
        <v>538</v>
      </c>
      <c r="E84" s="116"/>
      <c r="F84" s="116"/>
      <c r="G84" s="116"/>
      <c r="H84" s="116"/>
      <c r="I84" s="116"/>
      <c r="J84" s="116"/>
      <c r="K84" s="116"/>
      <c r="L84" s="116"/>
      <c r="M84" s="116"/>
      <c r="N84" s="116"/>
      <c r="O84" s="116"/>
      <c r="P84" s="116"/>
      <c r="Q84" s="116"/>
      <c r="R84" s="78"/>
      <c r="S84" s="115" t="s">
        <v>103</v>
      </c>
      <c r="T84" s="116"/>
      <c r="U84" s="116"/>
      <c r="V84" s="116"/>
      <c r="W84" s="116"/>
      <c r="X84" s="116"/>
      <c r="Y84" s="116"/>
      <c r="Z84" s="116"/>
      <c r="AA84" s="116"/>
      <c r="AB84" s="116"/>
      <c r="AC84" s="116"/>
      <c r="AD84" s="116"/>
      <c r="AE84" s="116"/>
      <c r="AF84" s="78"/>
      <c r="AG84" s="115" t="s">
        <v>555</v>
      </c>
      <c r="AH84" s="115"/>
      <c r="AI84" s="116"/>
      <c r="AJ84" s="116"/>
      <c r="AK84" s="116"/>
      <c r="AL84" s="116"/>
      <c r="AM84" s="116"/>
      <c r="AN84" s="116"/>
      <c r="AO84" s="116"/>
      <c r="AP84" s="116"/>
      <c r="AQ84" s="116"/>
      <c r="AR84" s="116"/>
      <c r="AS84" s="116"/>
      <c r="AT84" s="116"/>
      <c r="AU84" s="116"/>
      <c r="AV84" s="116"/>
      <c r="AW84" s="116"/>
    </row>
    <row r="85" spans="1:49" ht="12.75" hidden="1" customHeight="1">
      <c r="A85" s="78"/>
      <c r="B85" s="78"/>
      <c r="C85" s="78"/>
      <c r="E85" s="78"/>
      <c r="F85" s="78"/>
      <c r="G85" s="78"/>
      <c r="H85" s="78"/>
      <c r="I85" s="78"/>
      <c r="J85" s="78"/>
      <c r="K85" s="78"/>
      <c r="L85" s="78"/>
      <c r="M85" s="78"/>
      <c r="N85" s="78"/>
      <c r="O85" s="78"/>
      <c r="P85" s="78"/>
      <c r="Q85" s="78"/>
      <c r="R85" s="78"/>
      <c r="S85" s="115" t="s">
        <v>105</v>
      </c>
      <c r="T85" s="116"/>
      <c r="U85" s="116"/>
      <c r="V85" s="116"/>
      <c r="W85" s="116"/>
      <c r="X85" s="116"/>
      <c r="Y85" s="116"/>
      <c r="Z85" s="116"/>
      <c r="AA85" s="116"/>
      <c r="AB85" s="116"/>
      <c r="AC85" s="116"/>
      <c r="AD85" s="116"/>
      <c r="AE85" s="116"/>
      <c r="AF85" s="78"/>
      <c r="AG85" s="115" t="s">
        <v>556</v>
      </c>
      <c r="AH85" s="115"/>
      <c r="AI85" s="116"/>
      <c r="AJ85" s="116"/>
      <c r="AK85" s="116"/>
      <c r="AL85" s="116"/>
      <c r="AM85" s="116"/>
      <c r="AN85" s="116"/>
      <c r="AO85" s="116"/>
      <c r="AP85" s="116"/>
      <c r="AQ85" s="116"/>
      <c r="AR85" s="116"/>
      <c r="AS85" s="116"/>
      <c r="AT85" s="116"/>
      <c r="AU85" s="116"/>
      <c r="AV85" s="116"/>
      <c r="AW85" s="116"/>
    </row>
    <row r="86" spans="1:49" ht="12.75" hidden="1" customHeight="1">
      <c r="A86" s="78"/>
      <c r="B86" s="78"/>
      <c r="C86" s="78"/>
      <c r="E86" s="78"/>
      <c r="F86" s="78"/>
      <c r="G86" s="78"/>
      <c r="H86" s="78"/>
      <c r="I86" s="78"/>
      <c r="J86" s="78"/>
      <c r="K86" s="78"/>
      <c r="L86" s="78"/>
      <c r="M86" s="78"/>
      <c r="N86" s="78"/>
      <c r="O86" s="78"/>
      <c r="P86" s="78"/>
      <c r="Q86" s="78"/>
      <c r="R86" s="78"/>
      <c r="S86" s="115" t="s">
        <v>107</v>
      </c>
      <c r="T86" s="116"/>
      <c r="U86" s="116"/>
      <c r="V86" s="116"/>
      <c r="W86" s="116"/>
      <c r="X86" s="116"/>
      <c r="Y86" s="116"/>
      <c r="Z86" s="116"/>
      <c r="AA86" s="116"/>
      <c r="AB86" s="116"/>
      <c r="AC86" s="116"/>
      <c r="AD86" s="116"/>
      <c r="AE86" s="116"/>
      <c r="AF86" s="78"/>
      <c r="AG86" s="115" t="s">
        <v>557</v>
      </c>
      <c r="AH86" s="115"/>
      <c r="AI86" s="116"/>
      <c r="AJ86" s="116"/>
      <c r="AK86" s="116"/>
      <c r="AL86" s="116"/>
      <c r="AM86" s="116"/>
      <c r="AN86" s="116"/>
      <c r="AO86" s="116"/>
      <c r="AP86" s="116"/>
      <c r="AQ86" s="116"/>
      <c r="AR86" s="116"/>
      <c r="AS86" s="116"/>
      <c r="AT86" s="116"/>
      <c r="AU86" s="116"/>
      <c r="AV86" s="116"/>
      <c r="AW86" s="116"/>
    </row>
    <row r="87" spans="1:49" ht="12.75" hidden="1" customHeight="1">
      <c r="A87" s="78"/>
      <c r="B87" s="78"/>
      <c r="C87" s="78"/>
      <c r="D87" s="74" t="s">
        <v>234</v>
      </c>
      <c r="E87" s="78"/>
      <c r="F87" s="78"/>
      <c r="G87" s="78"/>
      <c r="H87" s="78"/>
      <c r="I87" s="78"/>
      <c r="J87" s="78"/>
      <c r="K87" s="78"/>
      <c r="L87" s="78"/>
      <c r="M87" s="78"/>
      <c r="N87" s="78"/>
      <c r="O87" s="78"/>
      <c r="P87" s="78"/>
      <c r="Q87" s="78"/>
      <c r="R87" s="78"/>
      <c r="S87" s="115" t="s">
        <v>104</v>
      </c>
      <c r="T87" s="116"/>
      <c r="U87" s="116"/>
      <c r="V87" s="116"/>
      <c r="W87" s="116"/>
      <c r="X87" s="116"/>
      <c r="Y87" s="116"/>
      <c r="Z87" s="116"/>
      <c r="AA87" s="116"/>
      <c r="AB87" s="116"/>
      <c r="AC87" s="116"/>
      <c r="AD87" s="116"/>
      <c r="AE87" s="116"/>
      <c r="AF87" s="78"/>
      <c r="AG87" s="115"/>
      <c r="AH87" s="115"/>
      <c r="AI87" s="116"/>
      <c r="AJ87" s="116"/>
      <c r="AK87" s="116"/>
      <c r="AL87" s="116"/>
      <c r="AM87" s="116"/>
      <c r="AN87" s="116"/>
      <c r="AO87" s="116"/>
      <c r="AP87" s="116"/>
      <c r="AQ87" s="116"/>
      <c r="AR87" s="116"/>
      <c r="AS87" s="116"/>
      <c r="AT87" s="116"/>
      <c r="AU87" s="116"/>
      <c r="AV87" s="116"/>
      <c r="AW87" s="116"/>
    </row>
    <row r="88" spans="1:49" ht="12.75" hidden="1" customHeight="1">
      <c r="A88" s="78"/>
      <c r="B88" s="78"/>
      <c r="C88" s="78"/>
      <c r="D88" s="115" t="s">
        <v>163</v>
      </c>
      <c r="E88" s="116"/>
      <c r="F88" s="116"/>
      <c r="G88" s="116"/>
      <c r="H88" s="116"/>
      <c r="I88" s="116"/>
      <c r="J88" s="116"/>
      <c r="K88" s="116"/>
      <c r="L88" s="116"/>
      <c r="M88" s="116"/>
      <c r="N88" s="116"/>
      <c r="O88" s="116"/>
      <c r="P88" s="116"/>
      <c r="Q88" s="116"/>
      <c r="R88" s="78"/>
      <c r="S88" s="115" t="s">
        <v>106</v>
      </c>
      <c r="T88" s="116"/>
      <c r="U88" s="116"/>
      <c r="V88" s="116"/>
      <c r="W88" s="116"/>
      <c r="X88" s="116"/>
      <c r="Y88" s="116"/>
      <c r="Z88" s="116"/>
      <c r="AA88" s="116"/>
      <c r="AB88" s="116"/>
      <c r="AC88" s="116"/>
      <c r="AD88" s="116"/>
      <c r="AE88" s="116"/>
      <c r="AF88" s="78"/>
      <c r="AI88" s="78"/>
      <c r="AJ88" s="78"/>
      <c r="AK88" s="78"/>
      <c r="AL88" s="78"/>
      <c r="AM88" s="78"/>
      <c r="AN88" s="78"/>
      <c r="AO88" s="78"/>
      <c r="AP88" s="78"/>
      <c r="AQ88" s="78"/>
      <c r="AR88" s="78"/>
      <c r="AS88" s="78"/>
      <c r="AT88" s="78"/>
      <c r="AU88" s="78"/>
      <c r="AV88" s="78"/>
      <c r="AW88" s="78"/>
    </row>
    <row r="89" spans="1:49" ht="12.75" hidden="1" customHeight="1">
      <c r="A89" s="78"/>
      <c r="B89" s="78"/>
      <c r="C89" s="78"/>
      <c r="D89" s="115" t="s">
        <v>166</v>
      </c>
      <c r="E89" s="116"/>
      <c r="F89" s="116"/>
      <c r="G89" s="116"/>
      <c r="H89" s="116"/>
      <c r="I89" s="116"/>
      <c r="J89" s="116"/>
      <c r="K89" s="116"/>
      <c r="L89" s="116"/>
      <c r="M89" s="116"/>
      <c r="N89" s="116"/>
      <c r="O89" s="116"/>
      <c r="P89" s="116"/>
      <c r="Q89" s="116"/>
      <c r="R89" s="78"/>
      <c r="S89" s="115" t="s">
        <v>108</v>
      </c>
      <c r="T89" s="116"/>
      <c r="U89" s="116"/>
      <c r="V89" s="116"/>
      <c r="W89" s="116"/>
      <c r="X89" s="116"/>
      <c r="Y89" s="116"/>
      <c r="Z89" s="116"/>
      <c r="AA89" s="116"/>
      <c r="AB89" s="116"/>
      <c r="AC89" s="116"/>
      <c r="AD89" s="116"/>
      <c r="AE89" s="116"/>
      <c r="AF89" s="78"/>
      <c r="AI89" s="78"/>
      <c r="AJ89" s="78"/>
      <c r="AK89" s="78"/>
      <c r="AL89" s="78"/>
      <c r="AM89" s="78"/>
      <c r="AN89" s="78"/>
      <c r="AO89" s="78"/>
      <c r="AP89" s="78"/>
      <c r="AQ89" s="78"/>
      <c r="AR89" s="78"/>
      <c r="AS89" s="78"/>
      <c r="AT89" s="78"/>
      <c r="AU89" s="78"/>
      <c r="AV89" s="78"/>
      <c r="AW89" s="78"/>
    </row>
    <row r="90" spans="1:49" ht="12.75" hidden="1" customHeight="1">
      <c r="A90" s="78"/>
      <c r="B90" s="78"/>
      <c r="C90" s="78"/>
      <c r="D90" s="115" t="s">
        <v>384</v>
      </c>
      <c r="E90" s="116"/>
      <c r="F90" s="116"/>
      <c r="G90" s="116"/>
      <c r="H90" s="116"/>
      <c r="I90" s="116"/>
      <c r="J90" s="116"/>
      <c r="K90" s="116"/>
      <c r="L90" s="116"/>
      <c r="M90" s="116"/>
      <c r="N90" s="116"/>
      <c r="O90" s="116"/>
      <c r="P90" s="116"/>
      <c r="Q90" s="116"/>
      <c r="R90" s="78"/>
      <c r="S90" s="117"/>
      <c r="T90" s="118"/>
      <c r="U90" s="118"/>
      <c r="V90" s="118"/>
      <c r="W90" s="118"/>
      <c r="X90" s="118"/>
      <c r="Y90" s="118"/>
      <c r="Z90" s="118"/>
      <c r="AA90" s="118"/>
      <c r="AB90" s="118"/>
      <c r="AC90" s="118"/>
      <c r="AD90" s="118"/>
      <c r="AE90" s="118"/>
      <c r="AF90" s="78"/>
      <c r="AG90" s="74" t="s">
        <v>240</v>
      </c>
      <c r="AI90" s="78"/>
      <c r="AJ90" s="78"/>
      <c r="AK90" s="78"/>
      <c r="AL90" s="78"/>
      <c r="AM90" s="78"/>
      <c r="AN90" s="78"/>
      <c r="AO90" s="78"/>
      <c r="AP90" s="78"/>
      <c r="AQ90" s="78"/>
      <c r="AR90" s="78"/>
      <c r="AS90" s="78"/>
      <c r="AT90" s="78"/>
      <c r="AU90" s="78"/>
      <c r="AV90" s="78"/>
      <c r="AW90" s="78"/>
    </row>
    <row r="91" spans="1:49" ht="12.75" hidden="1" customHeight="1">
      <c r="A91" s="78"/>
      <c r="B91" s="78"/>
      <c r="C91" s="78"/>
      <c r="D91" s="115" t="s">
        <v>169</v>
      </c>
      <c r="E91" s="116"/>
      <c r="F91" s="116"/>
      <c r="G91" s="116"/>
      <c r="H91" s="116"/>
      <c r="I91" s="116"/>
      <c r="J91" s="116"/>
      <c r="K91" s="116"/>
      <c r="L91" s="116"/>
      <c r="M91" s="116"/>
      <c r="N91" s="116"/>
      <c r="O91" s="116"/>
      <c r="P91" s="116"/>
      <c r="Q91" s="116"/>
      <c r="R91" s="78"/>
      <c r="T91" s="78"/>
      <c r="U91" s="78"/>
      <c r="V91" s="78"/>
      <c r="W91" s="78"/>
      <c r="X91" s="78"/>
      <c r="Y91" s="78"/>
      <c r="Z91" s="78"/>
      <c r="AA91" s="78"/>
      <c r="AB91" s="78"/>
      <c r="AC91" s="78"/>
      <c r="AD91" s="78"/>
      <c r="AE91" s="78"/>
      <c r="AF91" s="78"/>
      <c r="AG91" s="115" t="s">
        <v>242</v>
      </c>
      <c r="AH91" s="115"/>
      <c r="AI91" s="116"/>
      <c r="AJ91" s="116"/>
      <c r="AK91" s="116"/>
      <c r="AL91" s="116"/>
      <c r="AM91" s="116"/>
      <c r="AN91" s="116"/>
      <c r="AO91" s="116"/>
      <c r="AP91" s="116"/>
      <c r="AQ91" s="116"/>
      <c r="AR91" s="116"/>
      <c r="AS91" s="116"/>
      <c r="AT91" s="116"/>
      <c r="AU91" s="116"/>
      <c r="AV91" s="116"/>
      <c r="AW91" s="116"/>
    </row>
    <row r="92" spans="1:49" ht="12.75" hidden="1" customHeight="1">
      <c r="A92" s="78"/>
      <c r="B92" s="78"/>
      <c r="C92" s="78"/>
      <c r="E92" s="78"/>
      <c r="F92" s="78"/>
      <c r="G92" s="78"/>
      <c r="H92" s="78"/>
      <c r="I92" s="78"/>
      <c r="J92" s="78"/>
      <c r="K92" s="78"/>
      <c r="L92" s="78"/>
      <c r="M92" s="78"/>
      <c r="N92" s="78"/>
      <c r="O92" s="78"/>
      <c r="P92" s="78"/>
      <c r="Q92" s="78"/>
      <c r="R92" s="78"/>
      <c r="S92" s="74" t="s">
        <v>236</v>
      </c>
      <c r="T92" s="78"/>
      <c r="U92" s="78"/>
      <c r="V92" s="78"/>
      <c r="W92" s="78"/>
      <c r="X92" s="78"/>
      <c r="Y92" s="78"/>
      <c r="Z92" s="78"/>
      <c r="AA92" s="78"/>
      <c r="AB92" s="78"/>
      <c r="AC92" s="78"/>
      <c r="AD92" s="78"/>
      <c r="AE92" s="78"/>
      <c r="AF92" s="78"/>
      <c r="AG92" s="115" t="s">
        <v>409</v>
      </c>
      <c r="AH92" s="115"/>
      <c r="AI92" s="116"/>
      <c r="AJ92" s="116"/>
      <c r="AK92" s="116"/>
      <c r="AL92" s="116"/>
      <c r="AM92" s="116"/>
      <c r="AN92" s="116"/>
      <c r="AO92" s="116"/>
      <c r="AP92" s="116"/>
      <c r="AQ92" s="116"/>
      <c r="AR92" s="116"/>
      <c r="AS92" s="116"/>
      <c r="AT92" s="116"/>
      <c r="AU92" s="116"/>
      <c r="AV92" s="116"/>
      <c r="AW92" s="116"/>
    </row>
    <row r="93" spans="1:49" ht="12.75" hidden="1" customHeight="1">
      <c r="A93" s="78"/>
      <c r="B93" s="78"/>
      <c r="C93" s="78"/>
      <c r="E93" s="78"/>
      <c r="F93" s="78"/>
      <c r="G93" s="78"/>
      <c r="H93" s="78"/>
      <c r="I93" s="78"/>
      <c r="J93" s="78"/>
      <c r="K93" s="78"/>
      <c r="L93" s="78"/>
      <c r="M93" s="78"/>
      <c r="N93" s="78"/>
      <c r="O93" s="78"/>
      <c r="P93" s="78"/>
      <c r="Q93" s="78"/>
      <c r="R93" s="78"/>
      <c r="S93" s="115" t="s">
        <v>238</v>
      </c>
      <c r="T93" s="116"/>
      <c r="U93" s="116"/>
      <c r="V93" s="116"/>
      <c r="W93" s="116"/>
      <c r="X93" s="116"/>
      <c r="Y93" s="116"/>
      <c r="Z93" s="116"/>
      <c r="AA93" s="116"/>
      <c r="AB93" s="116"/>
      <c r="AC93" s="116"/>
      <c r="AD93" s="116"/>
      <c r="AE93" s="116"/>
      <c r="AF93" s="78"/>
      <c r="AG93" s="115" t="s">
        <v>410</v>
      </c>
      <c r="AH93" s="115"/>
      <c r="AI93" s="116"/>
      <c r="AJ93" s="116"/>
      <c r="AK93" s="116"/>
      <c r="AL93" s="116"/>
      <c r="AM93" s="116"/>
      <c r="AN93" s="116"/>
      <c r="AO93" s="116"/>
      <c r="AP93" s="116"/>
      <c r="AQ93" s="116"/>
      <c r="AR93" s="116"/>
      <c r="AS93" s="116"/>
      <c r="AT93" s="116"/>
      <c r="AU93" s="116"/>
      <c r="AV93" s="116"/>
      <c r="AW93" s="116"/>
    </row>
    <row r="94" spans="1:49" ht="12.75" hidden="1" customHeight="1">
      <c r="A94" s="78"/>
      <c r="B94" s="78"/>
      <c r="C94" s="78"/>
      <c r="D94" s="74" t="s">
        <v>235</v>
      </c>
      <c r="E94" s="78"/>
      <c r="F94" s="78"/>
      <c r="G94" s="78"/>
      <c r="H94" s="78"/>
      <c r="I94" s="78"/>
      <c r="J94" s="78"/>
      <c r="K94" s="78"/>
      <c r="L94" s="78"/>
      <c r="M94" s="78"/>
      <c r="N94" s="78"/>
      <c r="O94" s="78"/>
      <c r="P94" s="78"/>
      <c r="Q94" s="78"/>
      <c r="R94" s="78"/>
      <c r="S94" s="115" t="s">
        <v>111</v>
      </c>
      <c r="T94" s="116"/>
      <c r="U94" s="116"/>
      <c r="V94" s="116"/>
      <c r="W94" s="116"/>
      <c r="X94" s="116"/>
      <c r="Y94" s="116"/>
      <c r="Z94" s="116"/>
      <c r="AA94" s="116"/>
      <c r="AB94" s="116"/>
      <c r="AC94" s="116"/>
      <c r="AD94" s="116"/>
      <c r="AE94" s="116"/>
      <c r="AF94" s="78"/>
      <c r="AG94" s="115" t="s">
        <v>411</v>
      </c>
      <c r="AH94" s="115"/>
      <c r="AI94" s="116"/>
      <c r="AJ94" s="116"/>
      <c r="AK94" s="116"/>
      <c r="AL94" s="116"/>
      <c r="AM94" s="116"/>
      <c r="AN94" s="116"/>
      <c r="AO94" s="116"/>
      <c r="AP94" s="116"/>
      <c r="AQ94" s="116"/>
      <c r="AR94" s="116"/>
      <c r="AS94" s="116"/>
      <c r="AT94" s="116"/>
      <c r="AU94" s="116"/>
      <c r="AV94" s="116"/>
      <c r="AW94" s="116"/>
    </row>
    <row r="95" spans="1:49" ht="12.75" hidden="1" customHeight="1">
      <c r="A95" s="78"/>
      <c r="B95" s="78"/>
      <c r="C95" s="78"/>
      <c r="D95" s="115" t="s">
        <v>413</v>
      </c>
      <c r="E95" s="116"/>
      <c r="F95" s="116"/>
      <c r="G95" s="116"/>
      <c r="H95" s="116"/>
      <c r="I95" s="116"/>
      <c r="J95" s="116"/>
      <c r="K95" s="116"/>
      <c r="L95" s="116"/>
      <c r="M95" s="116"/>
      <c r="N95" s="116"/>
      <c r="O95" s="116"/>
      <c r="P95" s="116"/>
      <c r="Q95" s="116"/>
      <c r="R95" s="78"/>
      <c r="S95" s="115" t="s">
        <v>113</v>
      </c>
      <c r="T95" s="116"/>
      <c r="U95" s="116"/>
      <c r="V95" s="116"/>
      <c r="W95" s="116"/>
      <c r="X95" s="116"/>
      <c r="Y95" s="116"/>
      <c r="Z95" s="116"/>
      <c r="AA95" s="116"/>
      <c r="AB95" s="116"/>
      <c r="AC95" s="116"/>
      <c r="AD95" s="116"/>
      <c r="AE95" s="116"/>
      <c r="AF95" s="78"/>
      <c r="AG95" s="115" t="s">
        <v>412</v>
      </c>
      <c r="AH95" s="115"/>
      <c r="AI95" s="116"/>
      <c r="AJ95" s="116"/>
      <c r="AK95" s="116"/>
      <c r="AL95" s="116"/>
      <c r="AM95" s="116"/>
      <c r="AN95" s="116"/>
      <c r="AO95" s="116"/>
      <c r="AP95" s="116"/>
      <c r="AQ95" s="116"/>
      <c r="AR95" s="116"/>
      <c r="AS95" s="116"/>
      <c r="AT95" s="116"/>
      <c r="AU95" s="116"/>
      <c r="AV95" s="116"/>
      <c r="AW95" s="116"/>
    </row>
    <row r="96" spans="1:49" ht="12.75" hidden="1" customHeight="1">
      <c r="A96" s="78"/>
      <c r="B96" s="78"/>
      <c r="C96" s="78"/>
      <c r="D96" s="115" t="s">
        <v>414</v>
      </c>
      <c r="E96" s="116"/>
      <c r="F96" s="116"/>
      <c r="G96" s="116"/>
      <c r="H96" s="116"/>
      <c r="I96" s="116"/>
      <c r="J96" s="116"/>
      <c r="K96" s="116"/>
      <c r="L96" s="116"/>
      <c r="M96" s="116"/>
      <c r="N96" s="116"/>
      <c r="O96" s="116"/>
      <c r="P96" s="116"/>
      <c r="Q96" s="116"/>
      <c r="R96" s="78"/>
      <c r="S96" s="115" t="s">
        <v>115</v>
      </c>
      <c r="T96" s="116"/>
      <c r="U96" s="116"/>
      <c r="V96" s="116"/>
      <c r="W96" s="116"/>
      <c r="X96" s="116"/>
      <c r="Y96" s="116"/>
      <c r="Z96" s="116"/>
      <c r="AA96" s="116"/>
      <c r="AB96" s="116"/>
      <c r="AC96" s="116"/>
      <c r="AD96" s="116"/>
      <c r="AE96" s="116"/>
      <c r="AF96" s="78"/>
      <c r="AG96" s="115" t="s">
        <v>250</v>
      </c>
      <c r="AH96" s="115"/>
      <c r="AI96" s="116"/>
      <c r="AJ96" s="116"/>
      <c r="AK96" s="116"/>
      <c r="AL96" s="116"/>
      <c r="AM96" s="116"/>
      <c r="AN96" s="116"/>
      <c r="AO96" s="116"/>
      <c r="AP96" s="116"/>
      <c r="AQ96" s="116"/>
      <c r="AR96" s="116"/>
      <c r="AS96" s="116"/>
      <c r="AT96" s="116"/>
      <c r="AU96" s="116"/>
      <c r="AV96" s="116"/>
      <c r="AW96" s="116"/>
    </row>
    <row r="97" spans="1:49" ht="12.75" hidden="1" customHeight="1">
      <c r="A97" s="78"/>
      <c r="B97" s="78"/>
      <c r="C97" s="78"/>
      <c r="D97" s="115" t="s">
        <v>415</v>
      </c>
      <c r="E97" s="116"/>
      <c r="F97" s="116"/>
      <c r="G97" s="116"/>
      <c r="H97" s="116"/>
      <c r="I97" s="116"/>
      <c r="J97" s="116"/>
      <c r="K97" s="116"/>
      <c r="L97" s="116"/>
      <c r="M97" s="116"/>
      <c r="N97" s="116"/>
      <c r="O97" s="116"/>
      <c r="P97" s="116"/>
      <c r="Q97" s="116"/>
      <c r="R97" s="78"/>
      <c r="S97" s="115" t="s">
        <v>117</v>
      </c>
      <c r="T97" s="116"/>
      <c r="U97" s="116"/>
      <c r="V97" s="116"/>
      <c r="W97" s="116"/>
      <c r="X97" s="116"/>
      <c r="Y97" s="116"/>
      <c r="Z97" s="116"/>
      <c r="AA97" s="116"/>
      <c r="AB97" s="116"/>
      <c r="AC97" s="116"/>
      <c r="AD97" s="116"/>
      <c r="AE97" s="116"/>
      <c r="AF97" s="78"/>
      <c r="AI97" s="78"/>
      <c r="AJ97" s="78"/>
      <c r="AK97" s="78"/>
      <c r="AL97" s="78"/>
      <c r="AM97" s="78"/>
      <c r="AN97" s="78"/>
      <c r="AO97" s="78"/>
      <c r="AP97" s="78"/>
      <c r="AQ97" s="78"/>
      <c r="AR97" s="78"/>
      <c r="AS97" s="78"/>
      <c r="AT97" s="78"/>
      <c r="AU97" s="78"/>
      <c r="AV97" s="78"/>
      <c r="AW97" s="78"/>
    </row>
    <row r="98" spans="1:49" ht="12.75" hidden="1" customHeight="1">
      <c r="A98" s="78"/>
      <c r="B98" s="78"/>
      <c r="C98" s="78"/>
      <c r="D98" s="115" t="s">
        <v>416</v>
      </c>
      <c r="E98" s="116"/>
      <c r="F98" s="116"/>
      <c r="G98" s="116"/>
      <c r="H98" s="116"/>
      <c r="I98" s="116"/>
      <c r="J98" s="116"/>
      <c r="K98" s="116"/>
      <c r="L98" s="116"/>
      <c r="M98" s="116"/>
      <c r="N98" s="116"/>
      <c r="O98" s="116"/>
      <c r="P98" s="116"/>
      <c r="Q98" s="116"/>
      <c r="R98" s="78"/>
      <c r="S98" s="115" t="s">
        <v>119</v>
      </c>
      <c r="T98" s="116"/>
      <c r="U98" s="116"/>
      <c r="V98" s="116"/>
      <c r="W98" s="116"/>
      <c r="X98" s="116"/>
      <c r="Y98" s="116"/>
      <c r="Z98" s="116"/>
      <c r="AA98" s="116"/>
      <c r="AB98" s="116"/>
      <c r="AC98" s="116"/>
      <c r="AD98" s="116"/>
      <c r="AE98" s="116"/>
      <c r="AF98" s="78"/>
      <c r="AG98" s="74" t="s">
        <v>253</v>
      </c>
      <c r="AI98" s="78"/>
      <c r="AJ98" s="78"/>
      <c r="AK98" s="78"/>
      <c r="AL98" s="78"/>
      <c r="AM98" s="78"/>
      <c r="AN98" s="78"/>
      <c r="AO98" s="78"/>
      <c r="AP98" s="78"/>
      <c r="AQ98" s="78"/>
      <c r="AR98" s="78"/>
      <c r="AS98" s="78"/>
      <c r="AT98" s="78"/>
      <c r="AU98" s="78"/>
      <c r="AV98" s="78"/>
      <c r="AW98" s="78"/>
    </row>
    <row r="99" spans="1:49" ht="12.75" hidden="1" customHeight="1">
      <c r="A99" s="78"/>
      <c r="B99" s="78"/>
      <c r="C99" s="78"/>
      <c r="D99" s="115" t="s">
        <v>418</v>
      </c>
      <c r="E99" s="116"/>
      <c r="F99" s="116"/>
      <c r="G99" s="116"/>
      <c r="H99" s="116"/>
      <c r="I99" s="116"/>
      <c r="J99" s="116"/>
      <c r="K99" s="116"/>
      <c r="L99" s="116"/>
      <c r="M99" s="116"/>
      <c r="N99" s="116"/>
      <c r="O99" s="116"/>
      <c r="P99" s="116"/>
      <c r="Q99" s="116"/>
      <c r="R99" s="78"/>
      <c r="S99" s="115" t="s">
        <v>121</v>
      </c>
      <c r="T99" s="116"/>
      <c r="U99" s="116"/>
      <c r="V99" s="116"/>
      <c r="W99" s="116"/>
      <c r="X99" s="116"/>
      <c r="Y99" s="116"/>
      <c r="Z99" s="116"/>
      <c r="AA99" s="116"/>
      <c r="AB99" s="116"/>
      <c r="AC99" s="116"/>
      <c r="AD99" s="116"/>
      <c r="AE99" s="116"/>
      <c r="AF99" s="78"/>
      <c r="AG99" s="115" t="s">
        <v>254</v>
      </c>
      <c r="AH99" s="115"/>
      <c r="AI99" s="116"/>
      <c r="AJ99" s="78"/>
      <c r="AK99" s="78"/>
      <c r="AL99" s="78"/>
      <c r="AM99" s="78"/>
      <c r="AN99" s="78"/>
      <c r="AO99" s="78"/>
      <c r="AP99" s="78"/>
      <c r="AQ99" s="78"/>
      <c r="AR99" s="78"/>
      <c r="AS99" s="78"/>
      <c r="AT99" s="78"/>
      <c r="AU99" s="78"/>
      <c r="AV99" s="78"/>
      <c r="AW99" s="78"/>
    </row>
    <row r="100" spans="1:49" ht="12.75" hidden="1" customHeight="1">
      <c r="A100" s="78"/>
      <c r="B100" s="78"/>
      <c r="C100" s="78"/>
      <c r="D100" s="115" t="s">
        <v>420</v>
      </c>
      <c r="E100" s="116"/>
      <c r="F100" s="116"/>
      <c r="G100" s="116"/>
      <c r="H100" s="116"/>
      <c r="I100" s="116"/>
      <c r="J100" s="116"/>
      <c r="K100" s="116"/>
      <c r="L100" s="116"/>
      <c r="M100" s="116"/>
      <c r="N100" s="116"/>
      <c r="O100" s="116"/>
      <c r="P100" s="116"/>
      <c r="Q100" s="78"/>
      <c r="R100" s="78"/>
      <c r="T100" s="78"/>
      <c r="U100" s="78"/>
      <c r="V100" s="78"/>
      <c r="W100" s="78"/>
      <c r="X100" s="78"/>
      <c r="Y100" s="78"/>
      <c r="Z100" s="78"/>
      <c r="AA100" s="78"/>
      <c r="AB100" s="78"/>
      <c r="AC100" s="78"/>
      <c r="AD100" s="78"/>
      <c r="AE100" s="78"/>
      <c r="AF100" s="78"/>
      <c r="AG100" s="115" t="s">
        <v>417</v>
      </c>
      <c r="AH100" s="115"/>
      <c r="AI100" s="116"/>
      <c r="AJ100" s="116"/>
      <c r="AK100" s="116"/>
      <c r="AL100" s="116"/>
      <c r="AM100" s="116"/>
      <c r="AN100" s="116"/>
      <c r="AO100" s="116"/>
      <c r="AP100" s="116"/>
      <c r="AQ100" s="116"/>
      <c r="AR100" s="116"/>
      <c r="AS100" s="116"/>
      <c r="AT100" s="116"/>
      <c r="AU100" s="116"/>
      <c r="AV100" s="116"/>
      <c r="AW100" s="116"/>
    </row>
    <row r="101" spans="1:49" ht="12.75" hidden="1" customHeight="1">
      <c r="A101" s="78"/>
      <c r="B101" s="78"/>
      <c r="C101" s="78"/>
      <c r="D101" s="115" t="s">
        <v>422</v>
      </c>
      <c r="E101" s="116"/>
      <c r="F101" s="116"/>
      <c r="G101" s="116"/>
      <c r="H101" s="116"/>
      <c r="I101" s="116"/>
      <c r="J101" s="116"/>
      <c r="K101" s="116"/>
      <c r="L101" s="116"/>
      <c r="M101" s="116"/>
      <c r="N101" s="116"/>
      <c r="O101" s="116"/>
      <c r="P101" s="116"/>
      <c r="Q101" s="116"/>
      <c r="R101" s="78"/>
      <c r="T101" s="78"/>
      <c r="U101" s="78"/>
      <c r="V101" s="78"/>
      <c r="W101" s="78"/>
      <c r="X101" s="78"/>
      <c r="Y101" s="78"/>
      <c r="Z101" s="78"/>
      <c r="AA101" s="78"/>
      <c r="AB101" s="78"/>
      <c r="AC101" s="78"/>
      <c r="AD101" s="78"/>
      <c r="AE101" s="78"/>
      <c r="AF101" s="78"/>
      <c r="AG101" s="115" t="s">
        <v>419</v>
      </c>
      <c r="AH101" s="115"/>
      <c r="AI101" s="116"/>
      <c r="AJ101" s="116"/>
      <c r="AK101" s="116"/>
      <c r="AL101" s="116"/>
      <c r="AM101" s="116"/>
      <c r="AN101" s="116"/>
      <c r="AO101" s="116"/>
      <c r="AP101" s="116"/>
      <c r="AQ101" s="116"/>
      <c r="AR101" s="116"/>
      <c r="AS101" s="116"/>
      <c r="AT101" s="116"/>
      <c r="AU101" s="116"/>
      <c r="AV101" s="116"/>
      <c r="AW101" s="116"/>
    </row>
    <row r="102" spans="1:49" ht="12.75" hidden="1" customHeight="1">
      <c r="A102" s="78"/>
      <c r="B102" s="78"/>
      <c r="C102" s="78"/>
      <c r="D102" s="115" t="s">
        <v>424</v>
      </c>
      <c r="E102" s="116"/>
      <c r="F102" s="116"/>
      <c r="G102" s="116"/>
      <c r="H102" s="116"/>
      <c r="I102" s="116"/>
      <c r="J102" s="116"/>
      <c r="K102" s="116"/>
      <c r="L102" s="116"/>
      <c r="M102" s="116"/>
      <c r="N102" s="116"/>
      <c r="O102" s="116"/>
      <c r="P102" s="116"/>
      <c r="Q102" s="116"/>
      <c r="R102" s="78"/>
      <c r="S102" s="74" t="s">
        <v>251</v>
      </c>
      <c r="T102" s="78"/>
      <c r="U102" s="78"/>
      <c r="V102" s="78"/>
      <c r="W102" s="78"/>
      <c r="X102" s="78"/>
      <c r="Y102" s="78"/>
      <c r="Z102" s="78"/>
      <c r="AA102" s="78"/>
      <c r="AB102" s="78"/>
      <c r="AC102" s="78"/>
      <c r="AD102" s="78"/>
      <c r="AE102" s="78"/>
      <c r="AF102" s="78"/>
      <c r="AG102" s="115" t="s">
        <v>421</v>
      </c>
      <c r="AH102" s="115"/>
      <c r="AI102" s="116"/>
      <c r="AJ102" s="116"/>
      <c r="AK102" s="116"/>
      <c r="AL102" s="116"/>
      <c r="AM102" s="116"/>
      <c r="AN102" s="116"/>
      <c r="AO102" s="116"/>
      <c r="AP102" s="116"/>
      <c r="AQ102" s="116"/>
      <c r="AR102" s="116"/>
      <c r="AS102" s="116"/>
      <c r="AT102" s="116"/>
      <c r="AU102" s="116"/>
      <c r="AV102" s="116"/>
      <c r="AW102" s="116"/>
    </row>
    <row r="103" spans="1:49" ht="12.75" hidden="1" customHeight="1">
      <c r="A103" s="78"/>
      <c r="B103" s="78"/>
      <c r="C103" s="78"/>
      <c r="D103" s="115" t="s">
        <v>426</v>
      </c>
      <c r="E103" s="116"/>
      <c r="F103" s="116"/>
      <c r="G103" s="116"/>
      <c r="H103" s="116"/>
      <c r="I103" s="116"/>
      <c r="J103" s="116"/>
      <c r="K103" s="116"/>
      <c r="L103" s="116"/>
      <c r="M103" s="116"/>
      <c r="N103" s="116"/>
      <c r="O103" s="116"/>
      <c r="P103" s="116"/>
      <c r="Q103" s="116"/>
      <c r="R103" s="78"/>
      <c r="S103" s="115" t="s">
        <v>252</v>
      </c>
      <c r="T103" s="116"/>
      <c r="U103" s="116"/>
      <c r="V103" s="116"/>
      <c r="W103" s="116"/>
      <c r="X103" s="116"/>
      <c r="Y103" s="116"/>
      <c r="Z103" s="116"/>
      <c r="AA103" s="116"/>
      <c r="AB103" s="116"/>
      <c r="AC103" s="116"/>
      <c r="AD103" s="116"/>
      <c r="AE103" s="116"/>
      <c r="AF103" s="78"/>
      <c r="AG103" s="115" t="s">
        <v>423</v>
      </c>
      <c r="AH103" s="115"/>
      <c r="AI103" s="116"/>
      <c r="AJ103" s="116"/>
      <c r="AK103" s="116"/>
      <c r="AL103" s="116"/>
      <c r="AM103" s="116"/>
      <c r="AN103" s="116"/>
      <c r="AO103" s="116"/>
      <c r="AP103" s="116"/>
      <c r="AQ103" s="116"/>
      <c r="AR103" s="116"/>
      <c r="AS103" s="116"/>
      <c r="AT103" s="116"/>
      <c r="AU103" s="116"/>
      <c r="AV103" s="116"/>
      <c r="AW103" s="116"/>
    </row>
    <row r="104" spans="1:49" ht="12.75" hidden="1" customHeight="1">
      <c r="A104" s="78"/>
      <c r="B104" s="78"/>
      <c r="C104" s="78"/>
      <c r="D104" s="115" t="s">
        <v>245</v>
      </c>
      <c r="E104" s="116"/>
      <c r="F104" s="116"/>
      <c r="G104" s="116"/>
      <c r="H104" s="116"/>
      <c r="I104" s="116"/>
      <c r="J104" s="116"/>
      <c r="K104" s="116"/>
      <c r="L104" s="116"/>
      <c r="M104" s="116"/>
      <c r="N104" s="116"/>
      <c r="O104" s="116"/>
      <c r="P104" s="116"/>
      <c r="Q104" s="116"/>
      <c r="R104" s="78"/>
      <c r="S104" s="115" t="s">
        <v>110</v>
      </c>
      <c r="T104" s="116"/>
      <c r="U104" s="116"/>
      <c r="V104" s="116"/>
      <c r="W104" s="116"/>
      <c r="X104" s="116"/>
      <c r="Y104" s="116"/>
      <c r="Z104" s="116"/>
      <c r="AA104" s="116"/>
      <c r="AB104" s="116"/>
      <c r="AC104" s="116"/>
      <c r="AD104" s="116"/>
      <c r="AE104" s="116"/>
      <c r="AF104" s="78"/>
      <c r="AG104" s="115" t="s">
        <v>425</v>
      </c>
      <c r="AH104" s="115"/>
      <c r="AI104" s="116"/>
      <c r="AJ104" s="116"/>
      <c r="AK104" s="116"/>
      <c r="AL104" s="116"/>
      <c r="AM104" s="116"/>
      <c r="AN104" s="116"/>
      <c r="AO104" s="116"/>
      <c r="AP104" s="116"/>
      <c r="AQ104" s="116"/>
      <c r="AR104" s="116"/>
      <c r="AS104" s="116"/>
      <c r="AT104" s="116"/>
      <c r="AU104" s="116"/>
      <c r="AV104" s="116"/>
      <c r="AW104" s="116"/>
    </row>
    <row r="105" spans="1:49" ht="12.75" hidden="1" customHeight="1">
      <c r="A105" s="78"/>
      <c r="B105" s="78"/>
      <c r="C105" s="78"/>
      <c r="E105" s="78"/>
      <c r="F105" s="78"/>
      <c r="G105" s="78"/>
      <c r="H105" s="78"/>
      <c r="I105" s="78"/>
      <c r="J105" s="78"/>
      <c r="K105" s="78"/>
      <c r="L105" s="78"/>
      <c r="M105" s="78"/>
      <c r="N105" s="78"/>
      <c r="O105" s="78"/>
      <c r="P105" s="78"/>
      <c r="Q105" s="78"/>
      <c r="R105" s="78"/>
      <c r="S105" s="115" t="s">
        <v>112</v>
      </c>
      <c r="T105" s="116"/>
      <c r="U105" s="116"/>
      <c r="V105" s="116"/>
      <c r="W105" s="116"/>
      <c r="X105" s="116"/>
      <c r="Y105" s="116"/>
      <c r="Z105" s="116"/>
      <c r="AA105" s="116"/>
      <c r="AB105" s="116"/>
      <c r="AC105" s="116"/>
      <c r="AD105" s="116"/>
      <c r="AE105" s="116"/>
      <c r="AF105" s="78"/>
      <c r="AG105" s="115" t="s">
        <v>427</v>
      </c>
      <c r="AH105" s="115"/>
      <c r="AI105" s="116"/>
      <c r="AJ105" s="116"/>
      <c r="AK105" s="116"/>
      <c r="AL105" s="116"/>
      <c r="AM105" s="116"/>
      <c r="AN105" s="116"/>
      <c r="AO105" s="116"/>
      <c r="AP105" s="116"/>
      <c r="AQ105" s="116"/>
      <c r="AR105" s="116"/>
      <c r="AS105" s="116"/>
      <c r="AT105" s="116"/>
      <c r="AU105" s="116"/>
      <c r="AV105" s="116"/>
      <c r="AW105" s="116"/>
    </row>
    <row r="106" spans="1:49" ht="12.75" hidden="1" customHeight="1">
      <c r="A106" s="78"/>
      <c r="B106" s="78"/>
      <c r="C106" s="78"/>
      <c r="E106" s="78"/>
      <c r="F106" s="78"/>
      <c r="G106" s="78"/>
      <c r="H106" s="78"/>
      <c r="I106" s="78"/>
      <c r="J106" s="78"/>
      <c r="K106" s="78"/>
      <c r="L106" s="78"/>
      <c r="M106" s="78"/>
      <c r="N106" s="78"/>
      <c r="O106" s="78"/>
      <c r="P106" s="78"/>
      <c r="Q106" s="78"/>
      <c r="R106" s="78"/>
      <c r="S106" s="115" t="s">
        <v>114</v>
      </c>
      <c r="T106" s="116"/>
      <c r="U106" s="116"/>
      <c r="V106" s="116"/>
      <c r="W106" s="116"/>
      <c r="X106" s="116"/>
      <c r="Y106" s="116"/>
      <c r="Z106" s="116"/>
      <c r="AA106" s="116"/>
      <c r="AB106" s="116"/>
      <c r="AC106" s="116"/>
      <c r="AD106" s="116"/>
      <c r="AE106" s="116"/>
      <c r="AF106" s="78"/>
      <c r="AG106" s="115" t="s">
        <v>428</v>
      </c>
      <c r="AH106" s="115"/>
      <c r="AI106" s="116"/>
      <c r="AJ106" s="116"/>
      <c r="AK106" s="116"/>
      <c r="AL106" s="116"/>
      <c r="AM106" s="116"/>
      <c r="AN106" s="116"/>
      <c r="AO106" s="116"/>
      <c r="AP106" s="116"/>
      <c r="AQ106" s="116"/>
      <c r="AR106" s="116"/>
      <c r="AS106" s="116"/>
      <c r="AT106" s="116"/>
      <c r="AU106" s="116"/>
      <c r="AV106" s="116"/>
      <c r="AW106" s="116"/>
    </row>
    <row r="107" spans="1:49" ht="12.75" hidden="1" customHeight="1">
      <c r="A107" s="78"/>
      <c r="B107" s="78"/>
      <c r="C107" s="78"/>
      <c r="D107" s="74" t="s">
        <v>249</v>
      </c>
      <c r="E107" s="78"/>
      <c r="F107" s="78"/>
      <c r="G107" s="78"/>
      <c r="H107" s="78"/>
      <c r="I107" s="78"/>
      <c r="J107" s="78"/>
      <c r="K107" s="78"/>
      <c r="L107" s="78"/>
      <c r="M107" s="78"/>
      <c r="N107" s="78"/>
      <c r="O107" s="78"/>
      <c r="P107" s="78"/>
      <c r="Q107" s="119"/>
      <c r="R107" s="78"/>
      <c r="S107" s="115" t="s">
        <v>116</v>
      </c>
      <c r="T107" s="116"/>
      <c r="U107" s="116"/>
      <c r="V107" s="116"/>
      <c r="W107" s="116"/>
      <c r="X107" s="116"/>
      <c r="Y107" s="116"/>
      <c r="Z107" s="116"/>
      <c r="AA107" s="116"/>
      <c r="AB107" s="116"/>
      <c r="AC107" s="116"/>
      <c r="AD107" s="116"/>
      <c r="AE107" s="116"/>
      <c r="AF107" s="78"/>
      <c r="AG107" s="115" t="s">
        <v>429</v>
      </c>
      <c r="AH107" s="115"/>
      <c r="AI107" s="116"/>
      <c r="AJ107" s="116"/>
      <c r="AK107" s="116"/>
      <c r="AL107" s="116"/>
      <c r="AM107" s="116"/>
      <c r="AN107" s="116"/>
      <c r="AO107" s="116"/>
      <c r="AP107" s="116"/>
      <c r="AQ107" s="116"/>
      <c r="AR107" s="116"/>
      <c r="AS107" s="116"/>
      <c r="AT107" s="116"/>
      <c r="AU107" s="116"/>
      <c r="AV107" s="116"/>
      <c r="AW107" s="116"/>
    </row>
    <row r="108" spans="1:49" ht="12.75" hidden="1" customHeight="1">
      <c r="A108" s="78"/>
      <c r="B108" s="78"/>
      <c r="C108" s="78"/>
      <c r="D108" s="115" t="s">
        <v>199</v>
      </c>
      <c r="E108" s="116"/>
      <c r="F108" s="116"/>
      <c r="G108" s="116"/>
      <c r="H108" s="116"/>
      <c r="I108" s="116"/>
      <c r="J108" s="116"/>
      <c r="K108" s="116"/>
      <c r="L108" s="116"/>
      <c r="M108" s="116"/>
      <c r="N108" s="116"/>
      <c r="O108" s="116"/>
      <c r="P108" s="116"/>
      <c r="Q108" s="116"/>
      <c r="R108" s="78"/>
      <c r="S108" s="115" t="s">
        <v>118</v>
      </c>
      <c r="T108" s="116"/>
      <c r="U108" s="116"/>
      <c r="V108" s="116"/>
      <c r="W108" s="116"/>
      <c r="X108" s="116"/>
      <c r="Y108" s="116"/>
      <c r="Z108" s="116"/>
      <c r="AA108" s="116"/>
      <c r="AB108" s="116"/>
      <c r="AC108" s="116"/>
      <c r="AD108" s="116"/>
      <c r="AE108" s="116"/>
      <c r="AF108" s="78"/>
      <c r="AG108" s="115" t="s">
        <v>430</v>
      </c>
      <c r="AH108" s="115"/>
      <c r="AI108" s="116"/>
      <c r="AJ108" s="116"/>
      <c r="AK108" s="116"/>
      <c r="AL108" s="116"/>
      <c r="AM108" s="116"/>
      <c r="AN108" s="116"/>
      <c r="AO108" s="116"/>
      <c r="AP108" s="116"/>
      <c r="AQ108" s="116"/>
      <c r="AR108" s="116"/>
      <c r="AS108" s="116"/>
      <c r="AT108" s="116"/>
      <c r="AU108" s="116"/>
      <c r="AV108" s="116"/>
      <c r="AW108" s="116"/>
    </row>
    <row r="109" spans="1:49" ht="12.75" hidden="1" customHeight="1">
      <c r="A109" s="78"/>
      <c r="B109" s="78"/>
      <c r="C109" s="78"/>
      <c r="D109" s="115" t="s">
        <v>4</v>
      </c>
      <c r="E109" s="116"/>
      <c r="F109" s="116"/>
      <c r="G109" s="116"/>
      <c r="H109" s="116"/>
      <c r="I109" s="116"/>
      <c r="J109" s="116"/>
      <c r="K109" s="116"/>
      <c r="L109" s="116"/>
      <c r="M109" s="116"/>
      <c r="N109" s="116"/>
      <c r="O109" s="116"/>
      <c r="P109" s="116"/>
      <c r="Q109" s="116"/>
      <c r="R109" s="78"/>
      <c r="S109" s="115" t="s">
        <v>120</v>
      </c>
      <c r="T109" s="116"/>
      <c r="U109" s="116"/>
      <c r="V109" s="116"/>
      <c r="W109" s="116"/>
      <c r="X109" s="116"/>
      <c r="Y109" s="116"/>
      <c r="Z109" s="116"/>
      <c r="AA109" s="116"/>
      <c r="AB109" s="116"/>
      <c r="AC109" s="116"/>
      <c r="AD109" s="116"/>
      <c r="AE109" s="116"/>
      <c r="AF109" s="78"/>
      <c r="AG109" s="115" t="s">
        <v>431</v>
      </c>
      <c r="AH109" s="115"/>
      <c r="AI109" s="116"/>
      <c r="AJ109" s="116"/>
      <c r="AK109" s="116"/>
      <c r="AL109" s="116"/>
      <c r="AM109" s="116"/>
      <c r="AN109" s="116"/>
      <c r="AO109" s="116"/>
      <c r="AP109" s="116"/>
      <c r="AQ109" s="116"/>
      <c r="AR109" s="116"/>
      <c r="AS109" s="116"/>
      <c r="AT109" s="116"/>
      <c r="AU109" s="116"/>
      <c r="AV109" s="116"/>
      <c r="AW109" s="116"/>
    </row>
    <row r="110" spans="1:49" ht="12.75" hidden="1" customHeight="1">
      <c r="A110" s="78"/>
      <c r="B110" s="78"/>
      <c r="C110" s="78"/>
      <c r="D110" s="115" t="s">
        <v>6</v>
      </c>
      <c r="E110" s="116"/>
      <c r="F110" s="116"/>
      <c r="G110" s="116"/>
      <c r="H110" s="116"/>
      <c r="I110" s="116"/>
      <c r="J110" s="116"/>
      <c r="K110" s="116"/>
      <c r="L110" s="116"/>
      <c r="M110" s="116"/>
      <c r="N110" s="116"/>
      <c r="O110" s="116"/>
      <c r="P110" s="116"/>
      <c r="Q110" s="116"/>
      <c r="R110" s="78"/>
      <c r="S110" s="115" t="s">
        <v>122</v>
      </c>
      <c r="T110" s="116"/>
      <c r="U110" s="116"/>
      <c r="V110" s="116"/>
      <c r="W110" s="116"/>
      <c r="X110" s="116"/>
      <c r="Y110" s="116"/>
      <c r="Z110" s="116"/>
      <c r="AA110" s="116"/>
      <c r="AB110" s="116"/>
      <c r="AC110" s="116"/>
      <c r="AD110" s="116"/>
      <c r="AE110" s="116"/>
      <c r="AF110" s="78"/>
      <c r="AG110" s="115" t="s">
        <v>432</v>
      </c>
      <c r="AH110" s="115"/>
      <c r="AI110" s="116"/>
      <c r="AJ110" s="116"/>
      <c r="AK110" s="116"/>
      <c r="AL110" s="116"/>
      <c r="AM110" s="116"/>
      <c r="AN110" s="116"/>
      <c r="AO110" s="116"/>
      <c r="AP110" s="116"/>
      <c r="AQ110" s="116"/>
      <c r="AR110" s="116"/>
      <c r="AS110" s="116"/>
      <c r="AT110" s="116"/>
      <c r="AU110" s="116"/>
      <c r="AV110" s="116"/>
      <c r="AW110" s="116"/>
    </row>
    <row r="111" spans="1:49" ht="12.75" hidden="1" customHeight="1">
      <c r="A111" s="78"/>
      <c r="B111" s="78"/>
      <c r="C111" s="78"/>
      <c r="D111" s="115" t="s">
        <v>8</v>
      </c>
      <c r="E111" s="116"/>
      <c r="F111" s="116"/>
      <c r="G111" s="116"/>
      <c r="H111" s="116"/>
      <c r="I111" s="116"/>
      <c r="J111" s="116"/>
      <c r="K111" s="116"/>
      <c r="L111" s="116"/>
      <c r="M111" s="116"/>
      <c r="N111" s="116"/>
      <c r="O111" s="116"/>
      <c r="P111" s="116"/>
      <c r="Q111" s="116"/>
      <c r="R111" s="78"/>
      <c r="S111" s="115" t="s">
        <v>123</v>
      </c>
      <c r="T111" s="116"/>
      <c r="U111" s="116"/>
      <c r="V111" s="116"/>
      <c r="W111" s="116"/>
      <c r="X111" s="116"/>
      <c r="Y111" s="116"/>
      <c r="Z111" s="116"/>
      <c r="AA111" s="116"/>
      <c r="AB111" s="116"/>
      <c r="AC111" s="116"/>
      <c r="AD111" s="116"/>
      <c r="AE111" s="116"/>
      <c r="AF111" s="78"/>
      <c r="AG111" s="115" t="s">
        <v>269</v>
      </c>
      <c r="AH111" s="115"/>
      <c r="AI111" s="116"/>
      <c r="AJ111" s="116"/>
      <c r="AK111" s="116"/>
      <c r="AL111" s="116"/>
      <c r="AM111" s="116"/>
      <c r="AN111" s="116"/>
      <c r="AO111" s="116"/>
      <c r="AP111" s="116"/>
      <c r="AQ111" s="116"/>
      <c r="AR111" s="116"/>
      <c r="AS111" s="116"/>
      <c r="AT111" s="116"/>
      <c r="AU111" s="116"/>
      <c r="AV111" s="116"/>
      <c r="AW111" s="116"/>
    </row>
    <row r="112" spans="1:49" ht="12.75" hidden="1" customHeight="1">
      <c r="A112" s="78"/>
      <c r="B112" s="78"/>
      <c r="C112" s="78"/>
      <c r="D112" s="115" t="s">
        <v>10</v>
      </c>
      <c r="E112" s="116"/>
      <c r="F112" s="116"/>
      <c r="G112" s="116"/>
      <c r="H112" s="116"/>
      <c r="I112" s="116"/>
      <c r="J112" s="116"/>
      <c r="K112" s="116"/>
      <c r="L112" s="116"/>
      <c r="M112" s="116"/>
      <c r="N112" s="116"/>
      <c r="O112" s="116"/>
      <c r="P112" s="116"/>
      <c r="Q112" s="116"/>
      <c r="R112" s="78"/>
      <c r="S112" s="115" t="s">
        <v>124</v>
      </c>
      <c r="T112" s="116"/>
      <c r="U112" s="116"/>
      <c r="V112" s="116"/>
      <c r="W112" s="116"/>
      <c r="X112" s="116"/>
      <c r="Y112" s="116"/>
      <c r="Z112" s="116"/>
      <c r="AA112" s="116"/>
      <c r="AB112" s="116"/>
      <c r="AC112" s="116"/>
      <c r="AD112" s="116"/>
      <c r="AE112" s="116"/>
      <c r="AF112" s="78"/>
      <c r="AG112" s="115" t="s">
        <v>433</v>
      </c>
      <c r="AH112" s="115"/>
      <c r="AI112" s="116"/>
      <c r="AJ112" s="116"/>
      <c r="AK112" s="116"/>
      <c r="AL112" s="116"/>
      <c r="AM112" s="116"/>
      <c r="AN112" s="116"/>
      <c r="AO112" s="116"/>
      <c r="AP112" s="116"/>
      <c r="AQ112" s="116"/>
      <c r="AR112" s="116"/>
      <c r="AS112" s="116"/>
      <c r="AT112" s="116"/>
      <c r="AU112" s="116"/>
      <c r="AV112" s="116"/>
      <c r="AW112" s="116"/>
    </row>
    <row r="113" spans="1:49" ht="12.75" hidden="1" customHeight="1">
      <c r="A113" s="78"/>
      <c r="B113" s="78"/>
      <c r="C113" s="78"/>
      <c r="D113" s="115" t="s">
        <v>12</v>
      </c>
      <c r="E113" s="116"/>
      <c r="F113" s="116"/>
      <c r="G113" s="116"/>
      <c r="H113" s="116"/>
      <c r="I113" s="116"/>
      <c r="J113" s="116"/>
      <c r="K113" s="116"/>
      <c r="L113" s="116"/>
      <c r="M113" s="116"/>
      <c r="N113" s="116"/>
      <c r="O113" s="116"/>
      <c r="P113" s="116"/>
      <c r="Q113" s="78"/>
      <c r="R113" s="78"/>
      <c r="S113" s="115" t="s">
        <v>125</v>
      </c>
      <c r="T113" s="116"/>
      <c r="U113" s="116"/>
      <c r="V113" s="116"/>
      <c r="W113" s="116"/>
      <c r="X113" s="116"/>
      <c r="Y113" s="116"/>
      <c r="Z113" s="116"/>
      <c r="AA113" s="116"/>
      <c r="AB113" s="116"/>
      <c r="AC113" s="116"/>
      <c r="AD113" s="116"/>
      <c r="AE113" s="116"/>
      <c r="AF113" s="78"/>
      <c r="AJ113" s="116"/>
      <c r="AK113" s="116"/>
      <c r="AL113" s="116"/>
      <c r="AM113" s="116"/>
      <c r="AN113" s="116"/>
      <c r="AO113" s="116"/>
      <c r="AP113" s="116"/>
      <c r="AQ113" s="116"/>
      <c r="AR113" s="116"/>
      <c r="AS113" s="116"/>
      <c r="AT113" s="116"/>
      <c r="AU113" s="116"/>
      <c r="AV113" s="116"/>
      <c r="AW113" s="116"/>
    </row>
    <row r="114" spans="1:49" ht="12.75" hidden="1" customHeight="1">
      <c r="A114" s="78"/>
      <c r="B114" s="78"/>
      <c r="C114" s="78"/>
      <c r="D114" s="115" t="s">
        <v>14</v>
      </c>
      <c r="E114" s="116"/>
      <c r="F114" s="116"/>
      <c r="G114" s="116"/>
      <c r="H114" s="116"/>
      <c r="I114" s="116"/>
      <c r="J114" s="116"/>
      <c r="K114" s="116"/>
      <c r="L114" s="116"/>
      <c r="M114" s="116"/>
      <c r="N114" s="116"/>
      <c r="O114" s="116"/>
      <c r="P114" s="116"/>
      <c r="Q114" s="116"/>
      <c r="R114" s="78"/>
      <c r="T114" s="78"/>
      <c r="U114" s="78"/>
      <c r="V114" s="78"/>
      <c r="W114" s="78"/>
      <c r="X114" s="78"/>
      <c r="Y114" s="78"/>
      <c r="Z114" s="78"/>
      <c r="AA114" s="78"/>
      <c r="AB114" s="78"/>
      <c r="AC114" s="78"/>
      <c r="AD114" s="78"/>
      <c r="AE114" s="78"/>
      <c r="AF114" s="78"/>
      <c r="AI114" s="78"/>
      <c r="AJ114" s="78"/>
      <c r="AK114" s="78"/>
      <c r="AL114" s="78"/>
      <c r="AM114" s="78"/>
      <c r="AN114" s="78"/>
      <c r="AO114" s="78"/>
      <c r="AP114" s="78"/>
      <c r="AQ114" s="78"/>
      <c r="AR114" s="78"/>
      <c r="AS114" s="78"/>
      <c r="AT114" s="78"/>
      <c r="AU114" s="78"/>
      <c r="AV114" s="78"/>
      <c r="AW114" s="78"/>
    </row>
    <row r="115" spans="1:49" ht="12.75" hidden="1" customHeight="1">
      <c r="A115" s="78"/>
      <c r="B115" s="78"/>
      <c r="C115" s="78"/>
      <c r="D115" s="115" t="s">
        <v>16</v>
      </c>
      <c r="E115" s="116"/>
      <c r="F115" s="116"/>
      <c r="G115" s="116"/>
      <c r="H115" s="116"/>
      <c r="I115" s="116"/>
      <c r="J115" s="116"/>
      <c r="K115" s="116"/>
      <c r="L115" s="116"/>
      <c r="M115" s="116"/>
      <c r="N115" s="116"/>
      <c r="O115" s="116"/>
      <c r="P115" s="116"/>
      <c r="Q115" s="116"/>
      <c r="R115" s="78"/>
      <c r="T115" s="78"/>
      <c r="U115" s="78"/>
      <c r="V115" s="78"/>
      <c r="W115" s="78"/>
      <c r="X115" s="78"/>
      <c r="Y115" s="78"/>
      <c r="Z115" s="78"/>
      <c r="AA115" s="78"/>
      <c r="AB115" s="78"/>
      <c r="AC115" s="78"/>
      <c r="AD115" s="78"/>
      <c r="AE115" s="78"/>
      <c r="AF115" s="78"/>
      <c r="AG115" s="74" t="s">
        <v>253</v>
      </c>
      <c r="AI115" s="78"/>
      <c r="AJ115" s="78"/>
      <c r="AK115" s="78"/>
      <c r="AL115" s="78"/>
      <c r="AM115" s="78"/>
      <c r="AN115" s="78"/>
      <c r="AO115" s="78"/>
      <c r="AP115" s="78"/>
      <c r="AQ115" s="78"/>
      <c r="AR115" s="78"/>
      <c r="AS115" s="78"/>
      <c r="AT115" s="78"/>
      <c r="AU115" s="78"/>
      <c r="AV115" s="78"/>
      <c r="AW115" s="78"/>
    </row>
    <row r="116" spans="1:49" ht="12.75" hidden="1" customHeight="1">
      <c r="A116" s="78"/>
      <c r="B116" s="78"/>
      <c r="C116" s="78"/>
      <c r="D116" s="115" t="s">
        <v>18</v>
      </c>
      <c r="E116" s="116"/>
      <c r="F116" s="116"/>
      <c r="G116" s="116"/>
      <c r="H116" s="116"/>
      <c r="I116" s="116"/>
      <c r="J116" s="116"/>
      <c r="K116" s="116"/>
      <c r="L116" s="116"/>
      <c r="M116" s="116"/>
      <c r="N116" s="116"/>
      <c r="O116" s="116"/>
      <c r="P116" s="116"/>
      <c r="Q116" s="116"/>
      <c r="R116" s="78"/>
      <c r="S116" s="74" t="s">
        <v>264</v>
      </c>
      <c r="T116" s="78"/>
      <c r="U116" s="78"/>
      <c r="V116" s="78"/>
      <c r="W116" s="78"/>
      <c r="X116" s="78"/>
      <c r="Y116" s="78"/>
      <c r="Z116" s="78"/>
      <c r="AA116" s="78"/>
      <c r="AB116" s="78"/>
      <c r="AC116" s="78"/>
      <c r="AD116" s="78"/>
      <c r="AE116" s="78"/>
      <c r="AF116" s="78"/>
      <c r="AG116" s="115" t="s">
        <v>254</v>
      </c>
      <c r="AI116" s="78"/>
      <c r="AJ116" s="78"/>
      <c r="AK116" s="78"/>
      <c r="AL116" s="78"/>
      <c r="AM116" s="78"/>
      <c r="AN116" s="78"/>
      <c r="AO116" s="78"/>
      <c r="AP116" s="78"/>
      <c r="AQ116" s="78"/>
      <c r="AR116" s="78"/>
      <c r="AS116" s="78"/>
      <c r="AT116" s="78"/>
      <c r="AU116" s="78"/>
      <c r="AV116" s="78"/>
      <c r="AW116" s="78"/>
    </row>
    <row r="117" spans="1:49" ht="12.75" hidden="1" customHeight="1">
      <c r="A117" s="78"/>
      <c r="B117" s="78"/>
      <c r="C117" s="78"/>
      <c r="D117" s="115" t="s">
        <v>5</v>
      </c>
      <c r="E117" s="116"/>
      <c r="F117" s="116"/>
      <c r="G117" s="116"/>
      <c r="H117" s="116"/>
      <c r="I117" s="116"/>
      <c r="J117" s="116"/>
      <c r="K117" s="116"/>
      <c r="L117" s="116"/>
      <c r="M117" s="116"/>
      <c r="N117" s="116"/>
      <c r="O117" s="116"/>
      <c r="P117" s="116"/>
      <c r="Q117" s="116"/>
      <c r="R117" s="78"/>
      <c r="S117" s="115" t="s">
        <v>266</v>
      </c>
      <c r="T117" s="116"/>
      <c r="U117" s="116"/>
      <c r="V117" s="116"/>
      <c r="W117" s="116"/>
      <c r="X117" s="116"/>
      <c r="Y117" s="116"/>
      <c r="Z117" s="116"/>
      <c r="AA117" s="116"/>
      <c r="AB117" s="116"/>
      <c r="AC117" s="116"/>
      <c r="AD117" s="116"/>
      <c r="AE117" s="116"/>
      <c r="AF117" s="78"/>
      <c r="AG117" s="115" t="s">
        <v>434</v>
      </c>
      <c r="AH117" s="115"/>
      <c r="AI117" s="116"/>
      <c r="AJ117" s="116"/>
      <c r="AK117" s="116"/>
      <c r="AL117" s="116"/>
      <c r="AM117" s="116"/>
      <c r="AN117" s="116"/>
      <c r="AO117" s="116"/>
      <c r="AP117" s="116"/>
      <c r="AQ117" s="116"/>
      <c r="AR117" s="116"/>
      <c r="AS117" s="116"/>
      <c r="AT117" s="116"/>
      <c r="AU117" s="116"/>
      <c r="AV117" s="116"/>
      <c r="AW117" s="116"/>
    </row>
    <row r="118" spans="1:49" ht="12.75" hidden="1" customHeight="1">
      <c r="A118" s="78"/>
      <c r="B118" s="78"/>
      <c r="C118" s="78"/>
      <c r="D118" s="115" t="s">
        <v>7</v>
      </c>
      <c r="E118" s="116"/>
      <c r="F118" s="116"/>
      <c r="G118" s="116"/>
      <c r="H118" s="116"/>
      <c r="I118" s="116"/>
      <c r="J118" s="116"/>
      <c r="K118" s="116"/>
      <c r="L118" s="116"/>
      <c r="M118" s="116"/>
      <c r="N118" s="116"/>
      <c r="O118" s="116"/>
      <c r="P118" s="116"/>
      <c r="Q118" s="116"/>
      <c r="R118" s="78"/>
      <c r="S118" s="115" t="s">
        <v>558</v>
      </c>
      <c r="T118" s="116"/>
      <c r="U118" s="116"/>
      <c r="V118" s="116"/>
      <c r="W118" s="116"/>
      <c r="X118" s="116"/>
      <c r="Y118" s="116"/>
      <c r="Z118" s="116"/>
      <c r="AA118" s="116"/>
      <c r="AB118" s="116"/>
      <c r="AC118" s="116"/>
      <c r="AD118" s="116"/>
      <c r="AE118" s="116"/>
      <c r="AF118" s="78"/>
      <c r="AG118" s="115" t="s">
        <v>435</v>
      </c>
      <c r="AH118" s="115"/>
      <c r="AI118" s="116"/>
      <c r="AJ118" s="116"/>
      <c r="AK118" s="116"/>
      <c r="AL118" s="116"/>
      <c r="AM118" s="116"/>
      <c r="AN118" s="116"/>
      <c r="AO118" s="116"/>
      <c r="AP118" s="116"/>
      <c r="AQ118" s="116"/>
      <c r="AR118" s="116"/>
      <c r="AS118" s="116"/>
      <c r="AT118" s="116"/>
      <c r="AU118" s="116"/>
      <c r="AV118" s="116"/>
      <c r="AW118" s="116"/>
    </row>
    <row r="119" spans="1:49" ht="12.75" hidden="1" customHeight="1">
      <c r="A119" s="78"/>
      <c r="B119" s="78"/>
      <c r="C119" s="78"/>
      <c r="D119" s="115" t="s">
        <v>9</v>
      </c>
      <c r="E119" s="116"/>
      <c r="F119" s="116"/>
      <c r="G119" s="116"/>
      <c r="H119" s="116"/>
      <c r="I119" s="116"/>
      <c r="J119" s="116"/>
      <c r="K119" s="116"/>
      <c r="L119" s="116"/>
      <c r="M119" s="116"/>
      <c r="N119" s="116"/>
      <c r="O119" s="116"/>
      <c r="P119" s="116"/>
      <c r="Q119" s="116"/>
      <c r="R119" s="78"/>
      <c r="S119" s="115" t="s">
        <v>559</v>
      </c>
      <c r="T119" s="116"/>
      <c r="U119" s="116"/>
      <c r="V119" s="116"/>
      <c r="W119" s="116"/>
      <c r="X119" s="116"/>
      <c r="Y119" s="116"/>
      <c r="Z119" s="116"/>
      <c r="AA119" s="116"/>
      <c r="AB119" s="116"/>
      <c r="AC119" s="116"/>
      <c r="AD119" s="116"/>
      <c r="AE119" s="116"/>
      <c r="AF119" s="78"/>
      <c r="AG119" s="115" t="s">
        <v>436</v>
      </c>
      <c r="AH119" s="115"/>
      <c r="AI119" s="116"/>
      <c r="AJ119" s="116"/>
      <c r="AK119" s="116"/>
      <c r="AL119" s="116"/>
      <c r="AM119" s="116"/>
      <c r="AN119" s="116"/>
      <c r="AO119" s="116"/>
      <c r="AP119" s="116"/>
      <c r="AQ119" s="116"/>
      <c r="AR119" s="116"/>
      <c r="AS119" s="116"/>
      <c r="AT119" s="116"/>
      <c r="AU119" s="116"/>
      <c r="AV119" s="116"/>
      <c r="AW119" s="116"/>
    </row>
    <row r="120" spans="1:49" ht="12.75" hidden="1" customHeight="1">
      <c r="A120" s="78"/>
      <c r="B120" s="78"/>
      <c r="C120" s="78"/>
      <c r="D120" s="115" t="s">
        <v>11</v>
      </c>
      <c r="E120" s="116"/>
      <c r="F120" s="116"/>
      <c r="G120" s="116"/>
      <c r="H120" s="116"/>
      <c r="I120" s="116"/>
      <c r="J120" s="116"/>
      <c r="K120" s="116"/>
      <c r="L120" s="116"/>
      <c r="M120" s="116"/>
      <c r="N120" s="116"/>
      <c r="O120" s="116"/>
      <c r="P120" s="116"/>
      <c r="Q120" s="116"/>
      <c r="R120" s="78"/>
      <c r="S120" s="115" t="s">
        <v>560</v>
      </c>
      <c r="T120" s="116"/>
      <c r="U120" s="116"/>
      <c r="V120" s="116"/>
      <c r="W120" s="116"/>
      <c r="X120" s="116"/>
      <c r="Y120" s="116"/>
      <c r="Z120" s="116"/>
      <c r="AA120" s="116"/>
      <c r="AB120" s="116"/>
      <c r="AC120" s="116"/>
      <c r="AD120" s="116"/>
      <c r="AE120" s="116"/>
      <c r="AF120" s="78"/>
      <c r="AG120" s="115" t="s">
        <v>437</v>
      </c>
      <c r="AH120" s="115"/>
      <c r="AI120" s="116"/>
      <c r="AJ120" s="116"/>
      <c r="AK120" s="116"/>
      <c r="AL120" s="116"/>
      <c r="AM120" s="116"/>
      <c r="AN120" s="116"/>
      <c r="AO120" s="116"/>
      <c r="AP120" s="116"/>
      <c r="AQ120" s="116"/>
      <c r="AR120" s="116"/>
      <c r="AS120" s="116"/>
      <c r="AT120" s="116"/>
      <c r="AU120" s="116"/>
      <c r="AV120" s="116"/>
      <c r="AW120" s="116"/>
    </row>
    <row r="121" spans="1:49" ht="12.75" hidden="1" customHeight="1">
      <c r="A121" s="78"/>
      <c r="B121" s="78"/>
      <c r="C121" s="78"/>
      <c r="D121" s="115" t="s">
        <v>13</v>
      </c>
      <c r="E121" s="116"/>
      <c r="F121" s="116"/>
      <c r="G121" s="116"/>
      <c r="H121" s="116"/>
      <c r="I121" s="116"/>
      <c r="J121" s="116"/>
      <c r="K121" s="116"/>
      <c r="L121" s="116"/>
      <c r="M121" s="116"/>
      <c r="N121" s="116"/>
      <c r="O121" s="116"/>
      <c r="P121" s="116"/>
      <c r="Q121" s="116"/>
      <c r="R121" s="78"/>
      <c r="S121" s="115" t="s">
        <v>561</v>
      </c>
      <c r="T121" s="116"/>
      <c r="U121" s="116"/>
      <c r="V121" s="116"/>
      <c r="W121" s="116"/>
      <c r="X121" s="116"/>
      <c r="Y121" s="116"/>
      <c r="Z121" s="116"/>
      <c r="AA121" s="116"/>
      <c r="AB121" s="116"/>
      <c r="AC121" s="116"/>
      <c r="AD121" s="116"/>
      <c r="AE121" s="116"/>
      <c r="AF121" s="78"/>
      <c r="AG121" s="115" t="s">
        <v>438</v>
      </c>
      <c r="AH121" s="115"/>
      <c r="AI121" s="116"/>
      <c r="AJ121" s="116"/>
      <c r="AK121" s="116"/>
      <c r="AL121" s="116"/>
      <c r="AM121" s="116"/>
      <c r="AN121" s="116"/>
      <c r="AO121" s="116"/>
      <c r="AP121" s="116"/>
      <c r="AQ121" s="116"/>
      <c r="AR121" s="116"/>
      <c r="AS121" s="116"/>
      <c r="AT121" s="116"/>
      <c r="AU121" s="116"/>
      <c r="AV121" s="116"/>
      <c r="AW121" s="116"/>
    </row>
    <row r="122" spans="1:49" ht="12.75" hidden="1" customHeight="1">
      <c r="A122" s="78"/>
      <c r="B122" s="78"/>
      <c r="C122" s="78"/>
      <c r="D122" s="115" t="s">
        <v>15</v>
      </c>
      <c r="E122" s="116"/>
      <c r="F122" s="116"/>
      <c r="G122" s="116"/>
      <c r="H122" s="116"/>
      <c r="I122" s="116"/>
      <c r="J122" s="116"/>
      <c r="K122" s="116"/>
      <c r="L122" s="116"/>
      <c r="M122" s="116"/>
      <c r="N122" s="116"/>
      <c r="O122" s="116"/>
      <c r="P122" s="116"/>
      <c r="Q122" s="116"/>
      <c r="R122" s="78"/>
      <c r="S122" s="115" t="s">
        <v>562</v>
      </c>
      <c r="T122" s="116"/>
      <c r="U122" s="116"/>
      <c r="V122" s="116"/>
      <c r="W122" s="116"/>
      <c r="X122" s="116"/>
      <c r="Y122" s="116"/>
      <c r="Z122" s="116"/>
      <c r="AA122" s="116"/>
      <c r="AB122" s="116"/>
      <c r="AC122" s="116"/>
      <c r="AD122" s="116"/>
      <c r="AE122" s="116"/>
      <c r="AF122" s="78"/>
      <c r="AG122" s="115" t="s">
        <v>439</v>
      </c>
      <c r="AH122" s="115"/>
      <c r="AI122" s="116"/>
      <c r="AJ122" s="116"/>
      <c r="AK122" s="116"/>
      <c r="AL122" s="116"/>
      <c r="AM122" s="116"/>
      <c r="AN122" s="116"/>
      <c r="AO122" s="116"/>
      <c r="AP122" s="116"/>
      <c r="AQ122" s="116"/>
      <c r="AR122" s="116"/>
      <c r="AS122" s="116"/>
      <c r="AT122" s="116"/>
      <c r="AU122" s="116"/>
      <c r="AV122" s="116"/>
      <c r="AW122" s="116"/>
    </row>
    <row r="123" spans="1:49" ht="12.75" hidden="1" customHeight="1">
      <c r="A123" s="78"/>
      <c r="B123" s="78"/>
      <c r="C123" s="78"/>
      <c r="D123" s="115" t="s">
        <v>17</v>
      </c>
      <c r="E123" s="116"/>
      <c r="F123" s="116"/>
      <c r="G123" s="116"/>
      <c r="H123" s="116"/>
      <c r="I123" s="116"/>
      <c r="J123" s="116"/>
      <c r="K123" s="116"/>
      <c r="L123" s="116"/>
      <c r="M123" s="116"/>
      <c r="N123" s="116"/>
      <c r="O123" s="116"/>
      <c r="P123" s="116"/>
      <c r="Q123" s="116"/>
      <c r="R123" s="78"/>
      <c r="S123" s="115" t="s">
        <v>563</v>
      </c>
      <c r="T123" s="116"/>
      <c r="U123" s="116"/>
      <c r="V123" s="116"/>
      <c r="W123" s="116"/>
      <c r="X123" s="116"/>
      <c r="Y123" s="116"/>
      <c r="Z123" s="116"/>
      <c r="AA123" s="116"/>
      <c r="AB123" s="116"/>
      <c r="AC123" s="116"/>
      <c r="AD123" s="116"/>
      <c r="AE123" s="116"/>
      <c r="AF123" s="78"/>
      <c r="AG123" s="115" t="s">
        <v>440</v>
      </c>
      <c r="AH123" s="115"/>
      <c r="AI123" s="116"/>
      <c r="AJ123" s="116"/>
      <c r="AK123" s="116"/>
      <c r="AL123" s="116"/>
      <c r="AM123" s="116"/>
      <c r="AN123" s="116"/>
      <c r="AO123" s="116"/>
      <c r="AP123" s="116"/>
      <c r="AQ123" s="116"/>
      <c r="AR123" s="116"/>
      <c r="AS123" s="116"/>
      <c r="AT123" s="116"/>
      <c r="AU123" s="116"/>
      <c r="AV123" s="116"/>
      <c r="AW123" s="116"/>
    </row>
    <row r="124" spans="1:49" ht="12.75" hidden="1" customHeight="1">
      <c r="A124" s="78"/>
      <c r="B124" s="78"/>
      <c r="C124" s="78"/>
      <c r="D124" s="115" t="s">
        <v>19</v>
      </c>
      <c r="E124" s="116"/>
      <c r="F124" s="116"/>
      <c r="G124" s="116"/>
      <c r="H124" s="116"/>
      <c r="I124" s="116"/>
      <c r="J124" s="116"/>
      <c r="K124" s="116"/>
      <c r="L124" s="116"/>
      <c r="M124" s="116"/>
      <c r="N124" s="116"/>
      <c r="O124" s="116"/>
      <c r="P124" s="116"/>
      <c r="Q124" s="116"/>
      <c r="R124" s="78"/>
      <c r="S124" s="115" t="s">
        <v>564</v>
      </c>
      <c r="T124" s="116"/>
      <c r="U124" s="116"/>
      <c r="V124" s="116"/>
      <c r="W124" s="116"/>
      <c r="X124" s="116"/>
      <c r="Y124" s="116"/>
      <c r="Z124" s="116"/>
      <c r="AA124" s="116"/>
      <c r="AB124" s="116"/>
      <c r="AC124" s="116"/>
      <c r="AD124" s="116"/>
      <c r="AE124" s="116"/>
      <c r="AF124" s="78"/>
      <c r="AG124" s="115" t="s">
        <v>441</v>
      </c>
      <c r="AH124" s="115"/>
      <c r="AI124" s="116"/>
      <c r="AJ124" s="116"/>
      <c r="AK124" s="116"/>
      <c r="AL124" s="116"/>
      <c r="AM124" s="116"/>
      <c r="AN124" s="116"/>
      <c r="AO124" s="116"/>
      <c r="AP124" s="116"/>
      <c r="AQ124" s="116"/>
      <c r="AR124" s="116"/>
      <c r="AS124" s="116"/>
      <c r="AT124" s="116"/>
      <c r="AU124" s="116"/>
      <c r="AV124" s="116"/>
      <c r="AW124" s="116"/>
    </row>
    <row r="125" spans="1:49" ht="12.75" hidden="1" customHeight="1">
      <c r="A125" s="78"/>
      <c r="B125" s="78"/>
      <c r="C125" s="78"/>
      <c r="E125" s="78"/>
      <c r="F125" s="78"/>
      <c r="G125" s="78"/>
      <c r="H125" s="78"/>
      <c r="I125" s="78"/>
      <c r="J125" s="78"/>
      <c r="K125" s="78"/>
      <c r="L125" s="78"/>
      <c r="M125" s="78"/>
      <c r="N125" s="78"/>
      <c r="O125" s="78"/>
      <c r="P125" s="78"/>
      <c r="Q125" s="118"/>
      <c r="R125" s="78"/>
      <c r="S125" s="115" t="s">
        <v>565</v>
      </c>
      <c r="T125" s="116"/>
      <c r="U125" s="116"/>
      <c r="V125" s="116"/>
      <c r="W125" s="116"/>
      <c r="X125" s="116"/>
      <c r="Y125" s="116"/>
      <c r="Z125" s="116"/>
      <c r="AA125" s="116"/>
      <c r="AB125" s="116"/>
      <c r="AC125" s="116"/>
      <c r="AD125" s="116"/>
      <c r="AE125" s="116"/>
      <c r="AF125" s="78"/>
      <c r="AG125" s="115" t="s">
        <v>269</v>
      </c>
      <c r="AH125" s="115"/>
      <c r="AI125" s="116"/>
      <c r="AJ125" s="116"/>
      <c r="AK125" s="116"/>
      <c r="AL125" s="116"/>
      <c r="AM125" s="116"/>
      <c r="AN125" s="116"/>
      <c r="AO125" s="116"/>
      <c r="AP125" s="116"/>
      <c r="AQ125" s="116"/>
      <c r="AR125" s="116"/>
      <c r="AS125" s="116"/>
      <c r="AT125" s="116"/>
      <c r="AU125" s="116"/>
      <c r="AV125" s="116"/>
      <c r="AW125" s="116"/>
    </row>
    <row r="126" spans="1:49" ht="12.75" hidden="1" customHeight="1">
      <c r="A126" s="78"/>
      <c r="B126" s="78"/>
      <c r="C126" s="78"/>
      <c r="E126" s="78"/>
      <c r="F126" s="78"/>
      <c r="G126" s="78"/>
      <c r="H126" s="78"/>
      <c r="I126" s="78"/>
      <c r="J126" s="78"/>
      <c r="K126" s="78"/>
      <c r="L126" s="78"/>
      <c r="M126" s="78"/>
      <c r="N126" s="78"/>
      <c r="O126" s="78"/>
      <c r="P126" s="78"/>
      <c r="Q126" s="78"/>
      <c r="R126" s="78"/>
      <c r="S126" s="115" t="s">
        <v>566</v>
      </c>
      <c r="T126" s="116"/>
      <c r="U126" s="116"/>
      <c r="V126" s="116"/>
      <c r="W126" s="116"/>
      <c r="X126" s="116"/>
      <c r="Y126" s="116"/>
      <c r="Z126" s="116"/>
      <c r="AA126" s="116"/>
      <c r="AB126" s="116"/>
      <c r="AC126" s="116"/>
      <c r="AD126" s="116"/>
      <c r="AE126" s="116"/>
      <c r="AF126" s="78"/>
      <c r="AG126" s="116"/>
      <c r="AH126" s="115"/>
      <c r="AI126" s="116"/>
      <c r="AJ126" s="116"/>
      <c r="AK126" s="116"/>
      <c r="AL126" s="116"/>
      <c r="AM126" s="116"/>
      <c r="AN126" s="116"/>
      <c r="AO126" s="116"/>
      <c r="AP126" s="116"/>
      <c r="AQ126" s="116"/>
      <c r="AR126" s="116"/>
      <c r="AS126" s="116"/>
      <c r="AT126" s="116"/>
      <c r="AU126" s="116"/>
      <c r="AV126" s="116"/>
      <c r="AW126" s="116"/>
    </row>
    <row r="127" spans="1:49" ht="12.75" hidden="1" customHeight="1">
      <c r="A127" s="78"/>
      <c r="B127" s="78"/>
      <c r="C127" s="78"/>
      <c r="D127" s="74" t="s">
        <v>270</v>
      </c>
      <c r="E127" s="78"/>
      <c r="F127" s="78"/>
      <c r="G127" s="78"/>
      <c r="H127" s="78"/>
      <c r="I127" s="78"/>
      <c r="J127" s="78"/>
      <c r="K127" s="78"/>
      <c r="L127" s="78"/>
      <c r="M127" s="78"/>
      <c r="N127" s="78"/>
      <c r="O127" s="78"/>
      <c r="P127" s="78"/>
      <c r="Q127" s="119"/>
      <c r="R127" s="78"/>
      <c r="S127" s="115" t="s">
        <v>567</v>
      </c>
      <c r="T127" s="116"/>
      <c r="U127" s="116"/>
      <c r="V127" s="116"/>
      <c r="W127" s="116"/>
      <c r="X127" s="116"/>
      <c r="Y127" s="116"/>
      <c r="Z127" s="116"/>
      <c r="AA127" s="116"/>
      <c r="AB127" s="116"/>
      <c r="AC127" s="116"/>
      <c r="AD127" s="116"/>
      <c r="AE127" s="116"/>
      <c r="AF127" s="78"/>
    </row>
    <row r="128" spans="1:49" ht="12.75" hidden="1" customHeight="1">
      <c r="A128" s="78"/>
      <c r="B128" s="78"/>
      <c r="C128" s="78"/>
      <c r="D128" s="115" t="s">
        <v>200</v>
      </c>
      <c r="E128" s="116"/>
      <c r="F128" s="116"/>
      <c r="G128" s="116"/>
      <c r="H128" s="116"/>
      <c r="I128" s="116"/>
      <c r="J128" s="116"/>
      <c r="K128" s="116"/>
      <c r="L128" s="116"/>
      <c r="M128" s="116"/>
      <c r="N128" s="116"/>
      <c r="O128" s="116"/>
      <c r="P128" s="116"/>
      <c r="Q128" s="116"/>
      <c r="R128" s="78"/>
      <c r="S128" s="115" t="s">
        <v>568</v>
      </c>
      <c r="T128" s="116"/>
      <c r="U128" s="116"/>
      <c r="V128" s="116"/>
      <c r="W128" s="116"/>
      <c r="X128" s="116"/>
      <c r="Y128" s="116"/>
      <c r="Z128" s="116"/>
      <c r="AA128" s="116"/>
      <c r="AB128" s="116"/>
      <c r="AC128" s="116"/>
      <c r="AD128" s="116"/>
      <c r="AE128" s="116"/>
      <c r="AF128" s="78"/>
    </row>
    <row r="129" spans="1:49" ht="12.75" hidden="1" customHeight="1">
      <c r="A129" s="78"/>
      <c r="B129" s="78"/>
      <c r="C129" s="78"/>
      <c r="D129" s="115" t="s">
        <v>20</v>
      </c>
      <c r="E129" s="116"/>
      <c r="F129" s="116"/>
      <c r="G129" s="116"/>
      <c r="H129" s="116"/>
      <c r="I129" s="116"/>
      <c r="J129" s="116"/>
      <c r="K129" s="116"/>
      <c r="L129" s="116"/>
      <c r="M129" s="116"/>
      <c r="N129" s="116"/>
      <c r="O129" s="116"/>
      <c r="P129" s="116"/>
      <c r="Q129" s="116"/>
      <c r="R129" s="78"/>
      <c r="S129" s="115" t="s">
        <v>569</v>
      </c>
      <c r="T129" s="116"/>
      <c r="U129" s="116"/>
      <c r="V129" s="116"/>
      <c r="W129" s="116"/>
      <c r="X129" s="116"/>
      <c r="Y129" s="116"/>
      <c r="Z129" s="116"/>
      <c r="AA129" s="116"/>
      <c r="AB129" s="116"/>
      <c r="AC129" s="116"/>
      <c r="AD129" s="116"/>
      <c r="AE129" s="116"/>
      <c r="AF129" s="78"/>
      <c r="AG129" s="74" t="s">
        <v>253</v>
      </c>
      <c r="AI129" s="78"/>
      <c r="AJ129" s="78"/>
      <c r="AK129" s="78"/>
      <c r="AL129" s="78"/>
      <c r="AM129" s="78"/>
      <c r="AN129" s="78"/>
      <c r="AO129" s="78"/>
      <c r="AP129" s="78"/>
      <c r="AQ129" s="78"/>
      <c r="AR129" s="78"/>
      <c r="AS129" s="78"/>
      <c r="AT129" s="78"/>
      <c r="AU129" s="78"/>
      <c r="AV129" s="78"/>
      <c r="AW129" s="78"/>
    </row>
    <row r="130" spans="1:49" ht="12.75" hidden="1" customHeight="1">
      <c r="A130" s="78"/>
      <c r="B130" s="78"/>
      <c r="C130" s="78"/>
      <c r="D130" s="115" t="s">
        <v>22</v>
      </c>
      <c r="E130" s="116"/>
      <c r="F130" s="116"/>
      <c r="G130" s="116"/>
      <c r="H130" s="116"/>
      <c r="I130" s="116"/>
      <c r="J130" s="116"/>
      <c r="K130" s="116"/>
      <c r="L130" s="116"/>
      <c r="M130" s="116"/>
      <c r="N130" s="116"/>
      <c r="O130" s="116"/>
      <c r="P130" s="116"/>
      <c r="Q130" s="116"/>
      <c r="R130" s="78"/>
      <c r="S130" s="115" t="s">
        <v>570</v>
      </c>
      <c r="T130" s="116"/>
      <c r="U130" s="116"/>
      <c r="V130" s="116"/>
      <c r="W130" s="116"/>
      <c r="X130" s="116"/>
      <c r="Y130" s="116"/>
      <c r="Z130" s="116"/>
      <c r="AA130" s="116"/>
      <c r="AB130" s="116"/>
      <c r="AC130" s="116"/>
      <c r="AD130" s="116"/>
      <c r="AE130" s="116"/>
      <c r="AF130" s="78"/>
      <c r="AG130" s="115" t="s">
        <v>254</v>
      </c>
      <c r="AH130" s="115"/>
      <c r="AI130" s="116"/>
      <c r="AJ130" s="116"/>
      <c r="AK130" s="116"/>
      <c r="AL130" s="116"/>
      <c r="AM130" s="116"/>
      <c r="AN130" s="116"/>
      <c r="AO130" s="116"/>
      <c r="AP130" s="116"/>
      <c r="AQ130" s="116"/>
      <c r="AR130" s="116"/>
      <c r="AS130" s="116"/>
      <c r="AT130" s="116"/>
      <c r="AU130" s="116"/>
      <c r="AV130" s="116"/>
      <c r="AW130" s="116"/>
    </row>
    <row r="131" spans="1:49" ht="12.75" hidden="1" customHeight="1">
      <c r="A131" s="78"/>
      <c r="B131" s="78"/>
      <c r="C131" s="78"/>
      <c r="D131" s="115" t="s">
        <v>24</v>
      </c>
      <c r="E131" s="116"/>
      <c r="F131" s="116"/>
      <c r="G131" s="116"/>
      <c r="H131" s="116"/>
      <c r="I131" s="116"/>
      <c r="J131" s="116"/>
      <c r="K131" s="116"/>
      <c r="L131" s="116"/>
      <c r="M131" s="116"/>
      <c r="N131" s="116"/>
      <c r="O131" s="116"/>
      <c r="P131" s="116"/>
      <c r="Q131" s="116"/>
      <c r="R131" s="78"/>
      <c r="S131" s="115" t="s">
        <v>571</v>
      </c>
      <c r="T131" s="116"/>
      <c r="U131" s="116"/>
      <c r="V131" s="116"/>
      <c r="W131" s="116"/>
      <c r="X131" s="116"/>
      <c r="Y131" s="116"/>
      <c r="Z131" s="116"/>
      <c r="AA131" s="116"/>
      <c r="AB131" s="116"/>
      <c r="AC131" s="116"/>
      <c r="AD131" s="116"/>
      <c r="AE131" s="116"/>
      <c r="AF131" s="78"/>
      <c r="AG131" s="115" t="s">
        <v>442</v>
      </c>
      <c r="AH131" s="115"/>
      <c r="AI131" s="116"/>
      <c r="AJ131" s="116"/>
      <c r="AK131" s="116"/>
      <c r="AL131" s="116"/>
      <c r="AM131" s="116"/>
      <c r="AN131" s="116"/>
      <c r="AO131" s="116"/>
      <c r="AP131" s="116"/>
      <c r="AQ131" s="116"/>
      <c r="AR131" s="116"/>
      <c r="AS131" s="116"/>
      <c r="AT131" s="116"/>
      <c r="AU131" s="116"/>
      <c r="AV131" s="116"/>
      <c r="AW131" s="116"/>
    </row>
    <row r="132" spans="1:49" ht="12.75" hidden="1" customHeight="1">
      <c r="A132" s="78"/>
      <c r="B132" s="78"/>
      <c r="C132" s="78"/>
      <c r="D132" s="115" t="s">
        <v>26</v>
      </c>
      <c r="E132" s="116"/>
      <c r="F132" s="116"/>
      <c r="G132" s="116"/>
      <c r="H132" s="116"/>
      <c r="I132" s="116"/>
      <c r="J132" s="116"/>
      <c r="K132" s="116"/>
      <c r="L132" s="116"/>
      <c r="M132" s="116"/>
      <c r="N132" s="116"/>
      <c r="O132" s="116"/>
      <c r="P132" s="116"/>
      <c r="Q132" s="116"/>
      <c r="R132" s="78"/>
      <c r="S132" s="115" t="s">
        <v>572</v>
      </c>
      <c r="T132" s="116"/>
      <c r="U132" s="116"/>
      <c r="V132" s="116"/>
      <c r="W132" s="116"/>
      <c r="X132" s="116"/>
      <c r="Y132" s="116"/>
      <c r="Z132" s="116"/>
      <c r="AA132" s="116"/>
      <c r="AB132" s="116"/>
      <c r="AC132" s="116"/>
      <c r="AD132" s="116"/>
      <c r="AE132" s="116"/>
      <c r="AF132" s="78"/>
      <c r="AG132" s="115" t="s">
        <v>443</v>
      </c>
      <c r="AH132" s="115"/>
      <c r="AI132" s="116"/>
      <c r="AJ132" s="116"/>
      <c r="AK132" s="116"/>
      <c r="AL132" s="116"/>
      <c r="AM132" s="116"/>
      <c r="AN132" s="116"/>
      <c r="AO132" s="116"/>
      <c r="AP132" s="116"/>
      <c r="AQ132" s="116"/>
      <c r="AR132" s="116"/>
      <c r="AS132" s="116"/>
      <c r="AT132" s="116"/>
      <c r="AU132" s="116"/>
      <c r="AV132" s="116"/>
      <c r="AW132" s="116"/>
    </row>
    <row r="133" spans="1:49" ht="12.75" hidden="1" customHeight="1">
      <c r="A133" s="78"/>
      <c r="B133" s="78"/>
      <c r="C133" s="78"/>
      <c r="D133" s="115" t="s">
        <v>28</v>
      </c>
      <c r="E133" s="116"/>
      <c r="F133" s="116"/>
      <c r="G133" s="116"/>
      <c r="H133" s="116"/>
      <c r="I133" s="116"/>
      <c r="J133" s="116"/>
      <c r="K133" s="116"/>
      <c r="L133" s="116"/>
      <c r="M133" s="116"/>
      <c r="N133" s="116"/>
      <c r="O133" s="116"/>
      <c r="P133" s="116"/>
      <c r="Q133" s="78"/>
      <c r="R133" s="78"/>
      <c r="S133" s="115" t="s">
        <v>573</v>
      </c>
      <c r="T133" s="116"/>
      <c r="U133" s="116"/>
      <c r="V133" s="116"/>
      <c r="W133" s="116"/>
      <c r="X133" s="116"/>
      <c r="Y133" s="116"/>
      <c r="Z133" s="116"/>
      <c r="AA133" s="116"/>
      <c r="AB133" s="116"/>
      <c r="AC133" s="116"/>
      <c r="AD133" s="116"/>
      <c r="AE133" s="116"/>
      <c r="AF133" s="78"/>
      <c r="AG133" s="115" t="s">
        <v>444</v>
      </c>
      <c r="AH133" s="115"/>
      <c r="AI133" s="116"/>
      <c r="AJ133" s="116"/>
      <c r="AK133" s="116"/>
      <c r="AL133" s="116"/>
      <c r="AM133" s="116"/>
      <c r="AN133" s="116"/>
      <c r="AO133" s="116"/>
      <c r="AP133" s="116"/>
      <c r="AQ133" s="116"/>
      <c r="AR133" s="116"/>
      <c r="AS133" s="116"/>
      <c r="AT133" s="116"/>
      <c r="AU133" s="116"/>
      <c r="AV133" s="116"/>
      <c r="AW133" s="116"/>
    </row>
    <row r="134" spans="1:49" ht="12.75" hidden="1" customHeight="1">
      <c r="A134" s="78"/>
      <c r="B134" s="78"/>
      <c r="C134" s="78"/>
      <c r="D134" s="115" t="s">
        <v>30</v>
      </c>
      <c r="E134" s="116"/>
      <c r="F134" s="116"/>
      <c r="G134" s="116"/>
      <c r="H134" s="116"/>
      <c r="I134" s="116"/>
      <c r="J134" s="116"/>
      <c r="K134" s="116"/>
      <c r="L134" s="116"/>
      <c r="M134" s="116"/>
      <c r="N134" s="116"/>
      <c r="O134" s="116"/>
      <c r="P134" s="116"/>
      <c r="Q134" s="116"/>
      <c r="R134" s="78"/>
      <c r="S134" s="115" t="s">
        <v>574</v>
      </c>
      <c r="T134" s="116"/>
      <c r="U134" s="116"/>
      <c r="V134" s="116"/>
      <c r="W134" s="116"/>
      <c r="X134" s="116"/>
      <c r="Y134" s="116"/>
      <c r="Z134" s="116"/>
      <c r="AA134" s="116"/>
      <c r="AB134" s="116"/>
      <c r="AC134" s="116"/>
      <c r="AD134" s="116"/>
      <c r="AE134" s="116"/>
      <c r="AF134" s="78"/>
      <c r="AG134" s="115" t="s">
        <v>445</v>
      </c>
      <c r="AH134" s="115"/>
      <c r="AI134" s="116"/>
      <c r="AJ134" s="116"/>
      <c r="AK134" s="116"/>
      <c r="AL134" s="116"/>
      <c r="AM134" s="116"/>
      <c r="AN134" s="116"/>
      <c r="AO134" s="116"/>
      <c r="AP134" s="116"/>
      <c r="AQ134" s="116"/>
      <c r="AR134" s="116"/>
      <c r="AS134" s="116"/>
      <c r="AT134" s="116"/>
      <c r="AU134" s="116"/>
      <c r="AV134" s="116"/>
      <c r="AW134" s="116"/>
    </row>
    <row r="135" spans="1:49" ht="12.75" hidden="1" customHeight="1">
      <c r="A135" s="78"/>
      <c r="B135" s="78"/>
      <c r="C135" s="78"/>
      <c r="D135" s="115" t="s">
        <v>32</v>
      </c>
      <c r="E135" s="116"/>
      <c r="F135" s="116"/>
      <c r="G135" s="116"/>
      <c r="H135" s="116"/>
      <c r="I135" s="116"/>
      <c r="J135" s="116"/>
      <c r="K135" s="116"/>
      <c r="L135" s="116"/>
      <c r="M135" s="116"/>
      <c r="N135" s="116"/>
      <c r="O135" s="116"/>
      <c r="P135" s="116"/>
      <c r="Q135" s="116"/>
      <c r="R135" s="78"/>
      <c r="S135" s="115" t="s">
        <v>575</v>
      </c>
      <c r="T135" s="116"/>
      <c r="U135" s="116"/>
      <c r="V135" s="116"/>
      <c r="W135" s="116"/>
      <c r="X135" s="116"/>
      <c r="Y135" s="116"/>
      <c r="Z135" s="116"/>
      <c r="AA135" s="116"/>
      <c r="AB135" s="116"/>
      <c r="AC135" s="116"/>
      <c r="AD135" s="116"/>
      <c r="AE135" s="116"/>
      <c r="AF135" s="78"/>
      <c r="AG135" s="115" t="s">
        <v>446</v>
      </c>
      <c r="AH135" s="115"/>
      <c r="AI135" s="116"/>
      <c r="AJ135" s="116"/>
      <c r="AK135" s="116"/>
      <c r="AL135" s="116"/>
      <c r="AM135" s="116"/>
      <c r="AN135" s="116"/>
      <c r="AO135" s="116"/>
      <c r="AP135" s="116"/>
      <c r="AQ135" s="116"/>
      <c r="AR135" s="116"/>
      <c r="AS135" s="116"/>
      <c r="AT135" s="116"/>
      <c r="AU135" s="116"/>
      <c r="AV135" s="116"/>
      <c r="AW135" s="116"/>
    </row>
    <row r="136" spans="1:49" ht="12.75" hidden="1" customHeight="1">
      <c r="A136" s="78"/>
      <c r="B136" s="78"/>
      <c r="C136" s="78"/>
      <c r="D136" s="115" t="s">
        <v>34</v>
      </c>
      <c r="E136" s="116"/>
      <c r="F136" s="116"/>
      <c r="G136" s="116"/>
      <c r="H136" s="116"/>
      <c r="I136" s="116"/>
      <c r="J136" s="116"/>
      <c r="K136" s="116"/>
      <c r="L136" s="116"/>
      <c r="M136" s="116"/>
      <c r="N136" s="116"/>
      <c r="O136" s="116"/>
      <c r="P136" s="116"/>
      <c r="Q136" s="116"/>
      <c r="R136" s="78"/>
      <c r="S136" s="115" t="s">
        <v>576</v>
      </c>
      <c r="T136" s="116"/>
      <c r="U136" s="116"/>
      <c r="V136" s="116"/>
      <c r="W136" s="116"/>
      <c r="X136" s="116"/>
      <c r="Y136" s="116"/>
      <c r="Z136" s="116"/>
      <c r="AA136" s="116"/>
      <c r="AB136" s="116"/>
      <c r="AC136" s="116"/>
      <c r="AD136" s="116"/>
      <c r="AE136" s="116"/>
      <c r="AF136" s="78"/>
      <c r="AG136" s="115" t="s">
        <v>269</v>
      </c>
      <c r="AH136" s="115"/>
      <c r="AI136" s="116"/>
      <c r="AJ136" s="116"/>
      <c r="AK136" s="116"/>
      <c r="AL136" s="116"/>
      <c r="AM136" s="116"/>
      <c r="AN136" s="116"/>
      <c r="AO136" s="116"/>
      <c r="AP136" s="116"/>
      <c r="AQ136" s="116"/>
      <c r="AR136" s="116"/>
      <c r="AS136" s="116"/>
      <c r="AT136" s="116"/>
      <c r="AU136" s="116"/>
      <c r="AV136" s="116"/>
      <c r="AW136" s="116"/>
    </row>
    <row r="137" spans="1:49" ht="12.75" hidden="1" customHeight="1">
      <c r="A137" s="78"/>
      <c r="B137" s="78"/>
      <c r="C137" s="78"/>
      <c r="D137" s="115" t="s">
        <v>36</v>
      </c>
      <c r="E137" s="116"/>
      <c r="F137" s="116"/>
      <c r="G137" s="116"/>
      <c r="H137" s="116"/>
      <c r="I137" s="116"/>
      <c r="J137" s="116"/>
      <c r="K137" s="116"/>
      <c r="L137" s="116"/>
      <c r="M137" s="116"/>
      <c r="N137" s="116"/>
      <c r="O137" s="116"/>
      <c r="P137" s="116"/>
      <c r="Q137" s="116"/>
      <c r="R137" s="78"/>
      <c r="S137" s="115" t="s">
        <v>577</v>
      </c>
      <c r="T137" s="116"/>
      <c r="U137" s="116"/>
      <c r="V137" s="116"/>
      <c r="W137" s="116"/>
      <c r="X137" s="116"/>
      <c r="Y137" s="116"/>
      <c r="Z137" s="116"/>
      <c r="AA137" s="116"/>
      <c r="AB137" s="116"/>
      <c r="AC137" s="116"/>
      <c r="AD137" s="116"/>
      <c r="AE137" s="116"/>
      <c r="AF137" s="78"/>
    </row>
    <row r="138" spans="1:49" ht="12.75" hidden="1" customHeight="1">
      <c r="A138" s="78"/>
      <c r="B138" s="78"/>
      <c r="C138" s="78"/>
      <c r="D138" s="115" t="s">
        <v>38</v>
      </c>
      <c r="E138" s="116"/>
      <c r="F138" s="116"/>
      <c r="G138" s="116"/>
      <c r="H138" s="116"/>
      <c r="I138" s="116"/>
      <c r="J138" s="116"/>
      <c r="K138" s="116"/>
      <c r="L138" s="116"/>
      <c r="M138" s="116"/>
      <c r="N138" s="116"/>
      <c r="O138" s="116"/>
      <c r="P138" s="116"/>
      <c r="Q138" s="116"/>
      <c r="R138" s="78"/>
      <c r="S138" s="115" t="s">
        <v>578</v>
      </c>
      <c r="T138" s="116"/>
      <c r="U138" s="116"/>
      <c r="V138" s="116"/>
      <c r="W138" s="116"/>
      <c r="X138" s="116"/>
      <c r="Y138" s="116"/>
      <c r="Z138" s="116"/>
      <c r="AA138" s="116"/>
      <c r="AB138" s="116"/>
      <c r="AC138" s="116"/>
      <c r="AD138" s="116"/>
      <c r="AE138" s="116"/>
      <c r="AF138" s="78"/>
    </row>
    <row r="139" spans="1:49" ht="12.75" hidden="1" customHeight="1">
      <c r="A139" s="78"/>
      <c r="B139" s="78"/>
      <c r="C139" s="78"/>
      <c r="D139" s="115" t="s">
        <v>40</v>
      </c>
      <c r="E139" s="116"/>
      <c r="F139" s="116"/>
      <c r="G139" s="116"/>
      <c r="H139" s="116"/>
      <c r="I139" s="116"/>
      <c r="J139" s="116"/>
      <c r="K139" s="116"/>
      <c r="L139" s="116"/>
      <c r="M139" s="116"/>
      <c r="N139" s="116"/>
      <c r="O139" s="116"/>
      <c r="P139" s="116"/>
      <c r="Q139" s="116"/>
      <c r="R139" s="78"/>
      <c r="S139" s="115" t="s">
        <v>579</v>
      </c>
      <c r="T139" s="116"/>
      <c r="U139" s="116"/>
      <c r="V139" s="116"/>
      <c r="W139" s="116"/>
      <c r="X139" s="116"/>
      <c r="Y139" s="116"/>
      <c r="Z139" s="116"/>
      <c r="AA139" s="116"/>
      <c r="AB139" s="116"/>
      <c r="AC139" s="116"/>
      <c r="AD139" s="116"/>
      <c r="AE139" s="116"/>
      <c r="AF139" s="78"/>
      <c r="AG139" s="74" t="s">
        <v>253</v>
      </c>
      <c r="AI139" s="78"/>
      <c r="AJ139" s="78"/>
      <c r="AK139" s="78"/>
      <c r="AL139" s="78"/>
      <c r="AM139" s="78"/>
      <c r="AN139" s="78"/>
      <c r="AO139" s="78"/>
      <c r="AP139" s="78"/>
      <c r="AQ139" s="78"/>
      <c r="AR139" s="78"/>
      <c r="AS139" s="78"/>
      <c r="AT139" s="78"/>
      <c r="AU139" s="78"/>
      <c r="AV139" s="78"/>
      <c r="AW139" s="78"/>
    </row>
    <row r="140" spans="1:49" ht="12.75" hidden="1" customHeight="1">
      <c r="A140" s="78"/>
      <c r="B140" s="78"/>
      <c r="C140" s="78"/>
      <c r="D140" s="115" t="s">
        <v>42</v>
      </c>
      <c r="E140" s="116"/>
      <c r="F140" s="116"/>
      <c r="G140" s="116"/>
      <c r="H140" s="116"/>
      <c r="I140" s="116"/>
      <c r="J140" s="116"/>
      <c r="K140" s="116"/>
      <c r="L140" s="116"/>
      <c r="M140" s="116"/>
      <c r="N140" s="116"/>
      <c r="O140" s="116"/>
      <c r="P140" s="116"/>
      <c r="Q140" s="116"/>
      <c r="R140" s="78"/>
      <c r="S140" s="115" t="s">
        <v>580</v>
      </c>
      <c r="T140" s="116"/>
      <c r="U140" s="116"/>
      <c r="V140" s="116"/>
      <c r="W140" s="116"/>
      <c r="X140" s="116"/>
      <c r="Y140" s="116"/>
      <c r="Z140" s="116"/>
      <c r="AA140" s="116"/>
      <c r="AB140" s="116"/>
      <c r="AC140" s="116"/>
      <c r="AD140" s="116"/>
      <c r="AE140" s="116"/>
      <c r="AF140" s="78"/>
      <c r="AG140" s="115" t="s">
        <v>254</v>
      </c>
      <c r="AH140" s="115"/>
      <c r="AI140" s="116"/>
      <c r="AJ140" s="116"/>
      <c r="AK140" s="116"/>
      <c r="AL140" s="116"/>
      <c r="AM140" s="116"/>
      <c r="AN140" s="116"/>
      <c r="AO140" s="116"/>
      <c r="AP140" s="116"/>
      <c r="AQ140" s="116"/>
      <c r="AR140" s="116"/>
      <c r="AS140" s="116"/>
      <c r="AT140" s="116"/>
      <c r="AU140" s="116"/>
      <c r="AV140" s="116"/>
      <c r="AW140" s="116"/>
    </row>
    <row r="141" spans="1:49" ht="12.75" hidden="1" customHeight="1">
      <c r="A141" s="78"/>
      <c r="B141" s="78"/>
      <c r="C141" s="78"/>
      <c r="D141" s="115" t="s">
        <v>44</v>
      </c>
      <c r="E141" s="116"/>
      <c r="F141" s="116"/>
      <c r="G141" s="116"/>
      <c r="H141" s="116"/>
      <c r="I141" s="116"/>
      <c r="J141" s="116"/>
      <c r="K141" s="116"/>
      <c r="L141" s="116"/>
      <c r="M141" s="116"/>
      <c r="N141" s="116"/>
      <c r="O141" s="116"/>
      <c r="P141" s="116"/>
      <c r="Q141" s="116"/>
      <c r="R141" s="78"/>
      <c r="S141" s="115" t="s">
        <v>581</v>
      </c>
      <c r="T141" s="116"/>
      <c r="U141" s="116"/>
      <c r="V141" s="116"/>
      <c r="W141" s="116"/>
      <c r="X141" s="116"/>
      <c r="Y141" s="116"/>
      <c r="Z141" s="116"/>
      <c r="AA141" s="116"/>
      <c r="AB141" s="116"/>
      <c r="AC141" s="116"/>
      <c r="AD141" s="116"/>
      <c r="AE141" s="116"/>
      <c r="AF141" s="78"/>
      <c r="AG141" s="115" t="s">
        <v>425</v>
      </c>
      <c r="AH141" s="115"/>
      <c r="AI141" s="116"/>
      <c r="AJ141" s="116"/>
      <c r="AK141" s="116"/>
      <c r="AL141" s="116"/>
      <c r="AM141" s="116"/>
      <c r="AN141" s="116"/>
      <c r="AO141" s="116"/>
      <c r="AP141" s="116"/>
      <c r="AQ141" s="116"/>
      <c r="AR141" s="116"/>
      <c r="AS141" s="116"/>
      <c r="AT141" s="116"/>
      <c r="AU141" s="116"/>
      <c r="AV141" s="116"/>
      <c r="AW141" s="116"/>
    </row>
    <row r="142" spans="1:49" ht="12.75" hidden="1" customHeight="1">
      <c r="A142" s="78"/>
      <c r="B142" s="78"/>
      <c r="C142" s="78"/>
      <c r="D142" s="115" t="s">
        <v>46</v>
      </c>
      <c r="E142" s="116"/>
      <c r="F142" s="116"/>
      <c r="G142" s="116"/>
      <c r="H142" s="116"/>
      <c r="I142" s="116"/>
      <c r="J142" s="116"/>
      <c r="K142" s="116"/>
      <c r="L142" s="116"/>
      <c r="M142" s="116"/>
      <c r="N142" s="116"/>
      <c r="O142" s="116"/>
      <c r="P142" s="116"/>
      <c r="Q142" s="116"/>
      <c r="R142" s="78"/>
      <c r="S142" s="115" t="s">
        <v>582</v>
      </c>
      <c r="T142" s="116"/>
      <c r="U142" s="116"/>
      <c r="V142" s="116"/>
      <c r="W142" s="116"/>
      <c r="X142" s="116"/>
      <c r="Y142" s="116"/>
      <c r="Z142" s="116"/>
      <c r="AA142" s="116"/>
      <c r="AB142" s="116"/>
      <c r="AC142" s="116"/>
      <c r="AD142" s="116"/>
      <c r="AE142" s="116"/>
      <c r="AF142" s="78"/>
      <c r="AG142" s="115" t="s">
        <v>427</v>
      </c>
      <c r="AH142" s="115"/>
      <c r="AI142" s="116"/>
      <c r="AJ142" s="116"/>
      <c r="AK142" s="116"/>
      <c r="AL142" s="116"/>
      <c r="AM142" s="116"/>
      <c r="AN142" s="116"/>
      <c r="AO142" s="116"/>
      <c r="AP142" s="116"/>
      <c r="AQ142" s="116"/>
      <c r="AR142" s="116"/>
      <c r="AS142" s="116"/>
      <c r="AT142" s="116"/>
      <c r="AU142" s="116"/>
      <c r="AV142" s="116"/>
      <c r="AW142" s="116"/>
    </row>
    <row r="143" spans="1:49" ht="12.75" hidden="1" customHeight="1">
      <c r="A143" s="78"/>
      <c r="B143" s="78"/>
      <c r="C143" s="78"/>
      <c r="D143" s="115" t="s">
        <v>48</v>
      </c>
      <c r="E143" s="116"/>
      <c r="F143" s="116"/>
      <c r="G143" s="116"/>
      <c r="H143" s="116"/>
      <c r="I143" s="116"/>
      <c r="J143" s="116"/>
      <c r="K143" s="116"/>
      <c r="L143" s="116"/>
      <c r="M143" s="116"/>
      <c r="N143" s="116"/>
      <c r="O143" s="116"/>
      <c r="P143" s="116"/>
      <c r="Q143" s="116"/>
      <c r="R143" s="78"/>
      <c r="S143" s="115" t="s">
        <v>583</v>
      </c>
      <c r="T143" s="116"/>
      <c r="U143" s="116"/>
      <c r="V143" s="116"/>
      <c r="W143" s="116"/>
      <c r="X143" s="116"/>
      <c r="Y143" s="116"/>
      <c r="Z143" s="116"/>
      <c r="AA143" s="116"/>
      <c r="AB143" s="116"/>
      <c r="AC143" s="116"/>
      <c r="AD143" s="116"/>
      <c r="AE143" s="116"/>
      <c r="AF143" s="78"/>
      <c r="AG143" s="115" t="s">
        <v>428</v>
      </c>
      <c r="AH143" s="115"/>
      <c r="AI143" s="116"/>
      <c r="AJ143" s="116"/>
      <c r="AK143" s="116"/>
      <c r="AL143" s="116"/>
      <c r="AM143" s="116"/>
      <c r="AN143" s="116"/>
      <c r="AO143" s="116"/>
      <c r="AP143" s="116"/>
      <c r="AQ143" s="116"/>
      <c r="AR143" s="116"/>
      <c r="AS143" s="116"/>
      <c r="AT143" s="116"/>
      <c r="AU143" s="116"/>
      <c r="AV143" s="116"/>
      <c r="AW143" s="116"/>
    </row>
    <row r="144" spans="1:49" ht="12.75" hidden="1" customHeight="1">
      <c r="A144" s="78"/>
      <c r="B144" s="78"/>
      <c r="C144" s="78"/>
      <c r="D144" s="115" t="s">
        <v>50</v>
      </c>
      <c r="E144" s="116"/>
      <c r="F144" s="116"/>
      <c r="G144" s="116"/>
      <c r="H144" s="116"/>
      <c r="I144" s="116"/>
      <c r="J144" s="116"/>
      <c r="K144" s="116"/>
      <c r="L144" s="116"/>
      <c r="M144" s="116"/>
      <c r="N144" s="116"/>
      <c r="O144" s="116"/>
      <c r="P144" s="116"/>
      <c r="Q144" s="116"/>
      <c r="R144" s="78"/>
      <c r="S144" s="115" t="s">
        <v>584</v>
      </c>
      <c r="T144" s="116"/>
      <c r="U144" s="116"/>
      <c r="V144" s="116"/>
      <c r="W144" s="116"/>
      <c r="X144" s="116"/>
      <c r="Y144" s="116"/>
      <c r="Z144" s="116"/>
      <c r="AA144" s="116"/>
      <c r="AB144" s="116"/>
      <c r="AC144" s="116"/>
      <c r="AD144" s="116"/>
      <c r="AE144" s="116"/>
      <c r="AF144" s="78"/>
      <c r="AG144" s="115" t="s">
        <v>429</v>
      </c>
      <c r="AH144" s="115"/>
      <c r="AI144" s="116"/>
      <c r="AJ144" s="116"/>
      <c r="AK144" s="116"/>
      <c r="AL144" s="116"/>
      <c r="AM144" s="116"/>
      <c r="AN144" s="116"/>
      <c r="AO144" s="116"/>
      <c r="AP144" s="116"/>
      <c r="AQ144" s="116"/>
      <c r="AR144" s="116"/>
      <c r="AS144" s="116"/>
      <c r="AT144" s="116"/>
      <c r="AU144" s="116"/>
      <c r="AV144" s="116"/>
      <c r="AW144" s="116"/>
    </row>
    <row r="145" spans="1:49" ht="12.75" hidden="1" customHeight="1">
      <c r="A145" s="78"/>
      <c r="B145" s="78"/>
      <c r="C145" s="78"/>
      <c r="D145" s="115" t="s">
        <v>52</v>
      </c>
      <c r="E145" s="116"/>
      <c r="F145" s="116"/>
      <c r="G145" s="116"/>
      <c r="H145" s="116"/>
      <c r="I145" s="116"/>
      <c r="J145" s="116"/>
      <c r="K145" s="116"/>
      <c r="L145" s="116"/>
      <c r="M145" s="116"/>
      <c r="N145" s="116"/>
      <c r="O145" s="116"/>
      <c r="P145" s="116"/>
      <c r="Q145" s="116"/>
      <c r="R145" s="78"/>
      <c r="S145" s="115" t="s">
        <v>585</v>
      </c>
      <c r="T145" s="116"/>
      <c r="U145" s="116"/>
      <c r="V145" s="116"/>
      <c r="W145" s="116"/>
      <c r="X145" s="116"/>
      <c r="Y145" s="116"/>
      <c r="Z145" s="116"/>
      <c r="AA145" s="116"/>
      <c r="AB145" s="116"/>
      <c r="AC145" s="116"/>
      <c r="AD145" s="116"/>
      <c r="AE145" s="116"/>
      <c r="AF145" s="78"/>
      <c r="AG145" s="115" t="s">
        <v>430</v>
      </c>
      <c r="AH145" s="115"/>
      <c r="AI145" s="116"/>
      <c r="AJ145" s="116"/>
      <c r="AK145" s="116"/>
      <c r="AL145" s="116"/>
      <c r="AM145" s="116"/>
      <c r="AN145" s="116"/>
      <c r="AO145" s="116"/>
      <c r="AP145" s="116"/>
      <c r="AQ145" s="116"/>
      <c r="AR145" s="116"/>
      <c r="AS145" s="116"/>
      <c r="AT145" s="116"/>
      <c r="AU145" s="116"/>
      <c r="AV145" s="116"/>
      <c r="AW145" s="116"/>
    </row>
    <row r="146" spans="1:49" ht="12.75" hidden="1" customHeight="1">
      <c r="A146" s="78"/>
      <c r="B146" s="78"/>
      <c r="C146" s="78"/>
      <c r="D146" s="115" t="s">
        <v>54</v>
      </c>
      <c r="E146" s="116"/>
      <c r="F146" s="116"/>
      <c r="G146" s="116"/>
      <c r="H146" s="116"/>
      <c r="I146" s="116"/>
      <c r="J146" s="116"/>
      <c r="K146" s="116"/>
      <c r="L146" s="116"/>
      <c r="M146" s="116"/>
      <c r="N146" s="116"/>
      <c r="O146" s="116"/>
      <c r="P146" s="116"/>
      <c r="Q146" s="116"/>
      <c r="R146" s="78"/>
      <c r="S146" s="115" t="s">
        <v>586</v>
      </c>
      <c r="T146" s="116"/>
      <c r="U146" s="116"/>
      <c r="V146" s="116"/>
      <c r="W146" s="116"/>
      <c r="X146" s="116"/>
      <c r="Y146" s="116"/>
      <c r="Z146" s="116"/>
      <c r="AA146" s="116"/>
      <c r="AB146" s="116"/>
      <c r="AC146" s="116"/>
      <c r="AD146" s="116"/>
      <c r="AE146" s="116"/>
      <c r="AF146" s="78"/>
      <c r="AG146" s="115" t="s">
        <v>431</v>
      </c>
      <c r="AH146" s="115"/>
      <c r="AI146" s="116"/>
      <c r="AJ146" s="116"/>
      <c r="AK146" s="116"/>
      <c r="AL146" s="116"/>
      <c r="AM146" s="116"/>
      <c r="AN146" s="116"/>
      <c r="AO146" s="116"/>
      <c r="AP146" s="116"/>
      <c r="AQ146" s="116"/>
      <c r="AR146" s="116"/>
      <c r="AS146" s="116"/>
      <c r="AT146" s="116"/>
      <c r="AU146" s="116"/>
      <c r="AV146" s="116"/>
      <c r="AW146" s="116"/>
    </row>
    <row r="147" spans="1:49" ht="12.75" hidden="1" customHeight="1">
      <c r="A147" s="78"/>
      <c r="B147" s="78"/>
      <c r="C147" s="78"/>
      <c r="D147" s="115" t="s">
        <v>56</v>
      </c>
      <c r="E147" s="116"/>
      <c r="F147" s="116"/>
      <c r="G147" s="116"/>
      <c r="H147" s="116"/>
      <c r="I147" s="116"/>
      <c r="J147" s="116"/>
      <c r="K147" s="116"/>
      <c r="L147" s="116"/>
      <c r="M147" s="116"/>
      <c r="N147" s="116"/>
      <c r="O147" s="116"/>
      <c r="P147" s="116"/>
      <c r="Q147" s="116"/>
      <c r="R147" s="78"/>
      <c r="S147" s="115" t="s">
        <v>587</v>
      </c>
      <c r="T147" s="116"/>
      <c r="U147" s="116"/>
      <c r="V147" s="116"/>
      <c r="W147" s="116"/>
      <c r="X147" s="116"/>
      <c r="Y147" s="116"/>
      <c r="Z147" s="116"/>
      <c r="AA147" s="116"/>
      <c r="AB147" s="116"/>
      <c r="AC147" s="116"/>
      <c r="AD147" s="116"/>
      <c r="AE147" s="116"/>
      <c r="AF147" s="78"/>
      <c r="AG147" s="115" t="s">
        <v>447</v>
      </c>
    </row>
    <row r="148" spans="1:49" ht="12.75" hidden="1" customHeight="1">
      <c r="A148" s="78"/>
      <c r="B148" s="78"/>
      <c r="C148" s="78"/>
      <c r="D148" s="115" t="s">
        <v>58</v>
      </c>
      <c r="E148" s="116"/>
      <c r="F148" s="116"/>
      <c r="G148" s="116"/>
      <c r="H148" s="116"/>
      <c r="I148" s="116"/>
      <c r="J148" s="116"/>
      <c r="K148" s="116"/>
      <c r="L148" s="116"/>
      <c r="M148" s="116"/>
      <c r="N148" s="116"/>
      <c r="O148" s="116"/>
      <c r="P148" s="116"/>
      <c r="Q148" s="116"/>
      <c r="R148" s="78"/>
      <c r="S148" s="115" t="s">
        <v>588</v>
      </c>
      <c r="T148" s="116"/>
      <c r="U148" s="116"/>
      <c r="V148" s="116"/>
      <c r="W148" s="116"/>
      <c r="X148" s="116"/>
      <c r="Y148" s="116"/>
      <c r="Z148" s="116"/>
      <c r="AA148" s="116"/>
      <c r="AB148" s="116"/>
      <c r="AC148" s="116"/>
      <c r="AD148" s="116"/>
      <c r="AE148" s="116"/>
      <c r="AF148" s="78"/>
    </row>
    <row r="149" spans="1:49" ht="12.75" hidden="1" customHeight="1">
      <c r="A149" s="78"/>
      <c r="B149" s="78"/>
      <c r="C149" s="78"/>
      <c r="D149" s="115" t="s">
        <v>60</v>
      </c>
      <c r="E149" s="116"/>
      <c r="F149" s="116"/>
      <c r="G149" s="116"/>
      <c r="H149" s="116"/>
      <c r="I149" s="116"/>
      <c r="J149" s="116"/>
      <c r="K149" s="116"/>
      <c r="L149" s="116"/>
      <c r="M149" s="116"/>
      <c r="N149" s="116"/>
      <c r="O149" s="116"/>
      <c r="P149" s="116"/>
      <c r="Q149" s="116"/>
      <c r="R149" s="78"/>
      <c r="S149" s="115" t="s">
        <v>589</v>
      </c>
      <c r="T149" s="116"/>
      <c r="U149" s="116"/>
      <c r="V149" s="116"/>
      <c r="W149" s="116"/>
      <c r="X149" s="116"/>
      <c r="Y149" s="116"/>
      <c r="Z149" s="116"/>
      <c r="AA149" s="116"/>
      <c r="AB149" s="116"/>
      <c r="AC149" s="116"/>
      <c r="AD149" s="116"/>
      <c r="AE149" s="116"/>
      <c r="AF149" s="78"/>
      <c r="AG149" s="74" t="s">
        <v>271</v>
      </c>
      <c r="AI149" s="78"/>
      <c r="AJ149" s="78"/>
      <c r="AK149" s="78"/>
      <c r="AL149" s="78"/>
      <c r="AM149" s="78"/>
      <c r="AN149" s="78"/>
      <c r="AO149" s="78"/>
      <c r="AP149" s="78"/>
      <c r="AQ149" s="78"/>
      <c r="AR149" s="78"/>
      <c r="AS149" s="78"/>
      <c r="AT149" s="78"/>
      <c r="AU149" s="78"/>
      <c r="AV149" s="78"/>
      <c r="AW149" s="78"/>
    </row>
    <row r="150" spans="1:49" ht="12.75" hidden="1" customHeight="1">
      <c r="A150" s="78"/>
      <c r="B150" s="78"/>
      <c r="C150" s="78"/>
      <c r="D150" s="115" t="s">
        <v>62</v>
      </c>
      <c r="E150" s="116"/>
      <c r="F150" s="116"/>
      <c r="G150" s="116"/>
      <c r="H150" s="116"/>
      <c r="I150" s="116"/>
      <c r="J150" s="116"/>
      <c r="K150" s="116"/>
      <c r="L150" s="116"/>
      <c r="M150" s="116"/>
      <c r="N150" s="116"/>
      <c r="O150" s="116"/>
      <c r="P150" s="116"/>
      <c r="Q150" s="116"/>
      <c r="R150" s="78"/>
      <c r="S150" s="115" t="s">
        <v>590</v>
      </c>
      <c r="T150" s="116"/>
      <c r="U150" s="116"/>
      <c r="V150" s="116"/>
      <c r="W150" s="116"/>
      <c r="X150" s="116"/>
      <c r="Y150" s="116"/>
      <c r="Z150" s="116"/>
      <c r="AA150" s="116"/>
      <c r="AB150" s="116"/>
      <c r="AC150" s="116"/>
      <c r="AD150" s="116"/>
      <c r="AE150" s="116"/>
      <c r="AF150" s="78"/>
      <c r="AG150" s="115" t="s">
        <v>272</v>
      </c>
      <c r="AH150" s="115"/>
      <c r="AI150" s="116"/>
      <c r="AJ150" s="116"/>
      <c r="AK150" s="116"/>
      <c r="AL150" s="116"/>
      <c r="AM150" s="116"/>
      <c r="AN150" s="116"/>
      <c r="AO150" s="116"/>
      <c r="AP150" s="116"/>
      <c r="AQ150" s="116"/>
      <c r="AR150" s="116"/>
      <c r="AS150" s="116"/>
      <c r="AT150" s="116"/>
      <c r="AU150" s="116"/>
      <c r="AV150" s="116"/>
      <c r="AW150" s="116"/>
    </row>
    <row r="151" spans="1:49" ht="12.75" hidden="1" customHeight="1">
      <c r="A151" s="78"/>
      <c r="B151" s="78"/>
      <c r="C151" s="78"/>
      <c r="D151" s="115" t="s">
        <v>64</v>
      </c>
      <c r="E151" s="116"/>
      <c r="F151" s="116"/>
      <c r="G151" s="116"/>
      <c r="H151" s="116"/>
      <c r="I151" s="116"/>
      <c r="J151" s="116"/>
      <c r="K151" s="116"/>
      <c r="L151" s="116"/>
      <c r="M151" s="116"/>
      <c r="N151" s="116"/>
      <c r="O151" s="116"/>
      <c r="P151" s="116"/>
      <c r="Q151" s="116"/>
      <c r="R151" s="78"/>
      <c r="S151" s="115" t="s">
        <v>591</v>
      </c>
      <c r="T151" s="116"/>
      <c r="U151" s="116"/>
      <c r="V151" s="116"/>
      <c r="W151" s="116"/>
      <c r="X151" s="116"/>
      <c r="Y151" s="116"/>
      <c r="Z151" s="116"/>
      <c r="AA151" s="116"/>
      <c r="AB151" s="116"/>
      <c r="AC151" s="116"/>
      <c r="AD151" s="116"/>
      <c r="AE151" s="116"/>
      <c r="AF151" s="78"/>
      <c r="AG151" s="115" t="s">
        <v>273</v>
      </c>
      <c r="AH151" s="115"/>
      <c r="AI151" s="116"/>
      <c r="AJ151" s="116"/>
      <c r="AK151" s="116"/>
      <c r="AL151" s="116"/>
      <c r="AM151" s="116"/>
      <c r="AN151" s="116"/>
      <c r="AO151" s="116"/>
      <c r="AP151" s="116"/>
      <c r="AQ151" s="116"/>
      <c r="AR151" s="116"/>
      <c r="AS151" s="116"/>
      <c r="AT151" s="116"/>
      <c r="AU151" s="116"/>
      <c r="AV151" s="116"/>
      <c r="AW151" s="116"/>
    </row>
    <row r="152" spans="1:49" ht="12.75" hidden="1" customHeight="1">
      <c r="A152" s="78"/>
      <c r="B152" s="78"/>
      <c r="C152" s="78"/>
      <c r="D152" s="115" t="s">
        <v>66</v>
      </c>
      <c r="E152" s="116"/>
      <c r="F152" s="116"/>
      <c r="G152" s="116"/>
      <c r="H152" s="116"/>
      <c r="I152" s="116"/>
      <c r="J152" s="116"/>
      <c r="K152" s="116"/>
      <c r="L152" s="116"/>
      <c r="M152" s="116"/>
      <c r="N152" s="116"/>
      <c r="O152" s="116"/>
      <c r="P152" s="116"/>
      <c r="Q152" s="116"/>
      <c r="R152" s="78"/>
      <c r="S152" s="115" t="s">
        <v>592</v>
      </c>
      <c r="T152" s="116"/>
      <c r="U152" s="116"/>
      <c r="V152" s="116"/>
      <c r="W152" s="116"/>
      <c r="X152" s="116"/>
      <c r="Y152" s="116"/>
      <c r="Z152" s="116"/>
      <c r="AA152" s="116"/>
      <c r="AB152" s="116"/>
      <c r="AC152" s="116"/>
      <c r="AD152" s="116"/>
      <c r="AE152" s="116"/>
      <c r="AF152" s="78"/>
      <c r="AG152" s="115" t="s">
        <v>539</v>
      </c>
      <c r="AH152" s="115"/>
      <c r="AI152" s="116"/>
      <c r="AJ152" s="116"/>
      <c r="AK152" s="116"/>
      <c r="AL152" s="116"/>
      <c r="AM152" s="116"/>
      <c r="AN152" s="116"/>
      <c r="AO152" s="116"/>
      <c r="AP152" s="116"/>
      <c r="AQ152" s="116"/>
      <c r="AR152" s="116"/>
      <c r="AS152" s="116"/>
      <c r="AT152" s="116"/>
      <c r="AU152" s="116"/>
      <c r="AV152" s="116"/>
      <c r="AW152" s="116"/>
    </row>
    <row r="153" spans="1:49" ht="12.75" hidden="1" customHeight="1">
      <c r="A153" s="78"/>
      <c r="B153" s="78"/>
      <c r="C153" s="78"/>
      <c r="D153" s="115" t="s">
        <v>68</v>
      </c>
      <c r="E153" s="116"/>
      <c r="F153" s="116"/>
      <c r="G153" s="116"/>
      <c r="H153" s="116"/>
      <c r="I153" s="116"/>
      <c r="J153" s="116"/>
      <c r="K153" s="116"/>
      <c r="L153" s="116"/>
      <c r="M153" s="116"/>
      <c r="N153" s="116"/>
      <c r="O153" s="116"/>
      <c r="P153" s="116"/>
      <c r="Q153" s="116"/>
      <c r="R153" s="78"/>
      <c r="S153" s="115" t="s">
        <v>593</v>
      </c>
      <c r="T153" s="116"/>
      <c r="U153" s="116"/>
      <c r="V153" s="116"/>
      <c r="W153" s="116"/>
      <c r="X153" s="116"/>
      <c r="Y153" s="116"/>
      <c r="Z153" s="116"/>
      <c r="AA153" s="116"/>
      <c r="AB153" s="116"/>
      <c r="AC153" s="116"/>
      <c r="AD153" s="116"/>
      <c r="AE153" s="116"/>
      <c r="AF153" s="78"/>
      <c r="AG153" s="115" t="s">
        <v>540</v>
      </c>
      <c r="AH153" s="115"/>
      <c r="AI153" s="116"/>
      <c r="AJ153" s="116"/>
      <c r="AK153" s="116"/>
      <c r="AL153" s="116"/>
      <c r="AM153" s="116"/>
      <c r="AN153" s="116"/>
      <c r="AO153" s="116"/>
      <c r="AP153" s="116"/>
      <c r="AQ153" s="116"/>
      <c r="AR153" s="116"/>
      <c r="AS153" s="116"/>
      <c r="AT153" s="116"/>
      <c r="AU153" s="116"/>
      <c r="AV153" s="116"/>
      <c r="AW153" s="116"/>
    </row>
    <row r="154" spans="1:49" ht="12.75" hidden="1" customHeight="1">
      <c r="A154" s="78"/>
      <c r="B154" s="78"/>
      <c r="C154" s="78"/>
      <c r="D154" s="115" t="s">
        <v>70</v>
      </c>
      <c r="E154" s="116"/>
      <c r="F154" s="116"/>
      <c r="G154" s="116"/>
      <c r="H154" s="116"/>
      <c r="I154" s="116"/>
      <c r="J154" s="116"/>
      <c r="K154" s="116"/>
      <c r="L154" s="116"/>
      <c r="M154" s="116"/>
      <c r="N154" s="116"/>
      <c r="O154" s="116"/>
      <c r="P154" s="116"/>
      <c r="Q154" s="116"/>
      <c r="R154" s="78"/>
      <c r="S154" s="115" t="s">
        <v>594</v>
      </c>
      <c r="T154" s="116"/>
      <c r="U154" s="116"/>
      <c r="V154" s="116"/>
      <c r="W154" s="116"/>
      <c r="X154" s="116"/>
      <c r="Y154" s="116"/>
      <c r="Z154" s="116"/>
      <c r="AA154" s="116"/>
      <c r="AB154" s="116"/>
      <c r="AC154" s="116"/>
      <c r="AD154" s="116"/>
      <c r="AE154" s="116"/>
      <c r="AF154" s="78"/>
      <c r="AG154" s="115" t="s">
        <v>541</v>
      </c>
      <c r="AH154" s="115"/>
      <c r="AI154" s="116"/>
      <c r="AJ154" s="116"/>
      <c r="AK154" s="116"/>
      <c r="AL154" s="116"/>
      <c r="AM154" s="116"/>
      <c r="AN154" s="116"/>
      <c r="AO154" s="116"/>
      <c r="AP154" s="116"/>
      <c r="AQ154" s="116"/>
      <c r="AR154" s="116"/>
      <c r="AS154" s="116"/>
      <c r="AT154" s="116"/>
      <c r="AU154" s="116"/>
      <c r="AV154" s="116"/>
      <c r="AW154" s="116"/>
    </row>
    <row r="155" spans="1:49" ht="12.75" hidden="1" customHeight="1">
      <c r="A155" s="78"/>
      <c r="B155" s="78"/>
      <c r="C155" s="78"/>
      <c r="D155" s="115" t="s">
        <v>72</v>
      </c>
      <c r="E155" s="116"/>
      <c r="F155" s="116"/>
      <c r="G155" s="116"/>
      <c r="H155" s="116"/>
      <c r="I155" s="116"/>
      <c r="J155" s="116"/>
      <c r="K155" s="116"/>
      <c r="L155" s="116"/>
      <c r="M155" s="116"/>
      <c r="N155" s="116"/>
      <c r="O155" s="116"/>
      <c r="P155" s="116"/>
      <c r="Q155" s="116"/>
      <c r="R155" s="78"/>
      <c r="S155" s="115" t="s">
        <v>595</v>
      </c>
      <c r="T155" s="116"/>
      <c r="U155" s="116"/>
      <c r="V155" s="116"/>
      <c r="W155" s="116"/>
      <c r="X155" s="116"/>
      <c r="Y155" s="116"/>
      <c r="Z155" s="116"/>
      <c r="AA155" s="116"/>
      <c r="AB155" s="116"/>
      <c r="AC155" s="116"/>
      <c r="AD155" s="116"/>
      <c r="AE155" s="116"/>
      <c r="AF155" s="78"/>
      <c r="AG155" s="115" t="s">
        <v>542</v>
      </c>
      <c r="AH155" s="115"/>
      <c r="AI155" s="116"/>
      <c r="AJ155" s="116"/>
      <c r="AK155" s="116"/>
      <c r="AL155" s="116"/>
      <c r="AM155" s="116"/>
      <c r="AN155" s="116"/>
      <c r="AO155" s="116"/>
      <c r="AP155" s="116"/>
      <c r="AQ155" s="116"/>
      <c r="AR155" s="116"/>
      <c r="AS155" s="116"/>
      <c r="AT155" s="116"/>
      <c r="AU155" s="116"/>
      <c r="AV155" s="116"/>
      <c r="AW155" s="116"/>
    </row>
    <row r="156" spans="1:49" ht="12.75" hidden="1" customHeight="1">
      <c r="A156" s="78"/>
      <c r="B156" s="78"/>
      <c r="C156" s="78"/>
      <c r="D156" s="115" t="s">
        <v>74</v>
      </c>
      <c r="E156" s="116"/>
      <c r="F156" s="116"/>
      <c r="G156" s="116"/>
      <c r="H156" s="116"/>
      <c r="I156" s="116"/>
      <c r="J156" s="116"/>
      <c r="K156" s="116"/>
      <c r="L156" s="116"/>
      <c r="M156" s="116"/>
      <c r="N156" s="116"/>
      <c r="O156" s="116"/>
      <c r="P156" s="116"/>
      <c r="Q156" s="116"/>
      <c r="R156" s="78"/>
      <c r="S156" s="115" t="s">
        <v>596</v>
      </c>
      <c r="T156" s="116"/>
      <c r="U156" s="116"/>
      <c r="V156" s="116"/>
      <c r="W156" s="116"/>
      <c r="X156" s="116"/>
      <c r="Y156" s="116"/>
      <c r="Z156" s="116"/>
      <c r="AA156" s="116"/>
      <c r="AB156" s="116"/>
      <c r="AC156" s="116"/>
      <c r="AD156" s="116"/>
      <c r="AE156" s="116"/>
      <c r="AF156" s="78"/>
      <c r="AG156" s="115" t="s">
        <v>543</v>
      </c>
      <c r="AH156" s="115"/>
      <c r="AI156" s="116"/>
      <c r="AJ156" s="116"/>
      <c r="AK156" s="116"/>
      <c r="AL156" s="116"/>
      <c r="AM156" s="116"/>
      <c r="AN156" s="116"/>
      <c r="AO156" s="116"/>
      <c r="AP156" s="116"/>
      <c r="AQ156" s="116"/>
      <c r="AR156" s="116"/>
      <c r="AS156" s="116"/>
      <c r="AT156" s="116"/>
      <c r="AU156" s="116"/>
      <c r="AV156" s="116"/>
      <c r="AW156" s="116"/>
    </row>
    <row r="157" spans="1:49" ht="12.75" hidden="1" customHeight="1">
      <c r="A157" s="78"/>
      <c r="B157" s="78"/>
      <c r="C157" s="78"/>
      <c r="D157" s="115" t="s">
        <v>76</v>
      </c>
      <c r="E157" s="116"/>
      <c r="F157" s="116"/>
      <c r="G157" s="116"/>
      <c r="H157" s="116"/>
      <c r="I157" s="116"/>
      <c r="J157" s="116"/>
      <c r="K157" s="116"/>
      <c r="L157" s="116"/>
      <c r="M157" s="116"/>
      <c r="N157" s="116"/>
      <c r="O157" s="116"/>
      <c r="P157" s="116"/>
      <c r="Q157" s="116"/>
      <c r="R157" s="78"/>
      <c r="S157" s="115" t="s">
        <v>597</v>
      </c>
      <c r="T157" s="116"/>
      <c r="U157" s="116"/>
      <c r="V157" s="116"/>
      <c r="W157" s="116"/>
      <c r="X157" s="116"/>
      <c r="Y157" s="116"/>
      <c r="Z157" s="116"/>
      <c r="AA157" s="116"/>
      <c r="AB157" s="116"/>
      <c r="AC157" s="116"/>
      <c r="AD157" s="116"/>
      <c r="AE157" s="116"/>
      <c r="AF157" s="78"/>
    </row>
    <row r="158" spans="1:49" ht="12.75" hidden="1" customHeight="1">
      <c r="A158" s="78"/>
      <c r="B158" s="78"/>
      <c r="C158" s="78"/>
      <c r="D158" s="115" t="s">
        <v>78</v>
      </c>
      <c r="E158" s="116"/>
      <c r="F158" s="116"/>
      <c r="G158" s="116"/>
      <c r="H158" s="116"/>
      <c r="I158" s="116"/>
      <c r="J158" s="116"/>
      <c r="K158" s="116"/>
      <c r="L158" s="116"/>
      <c r="M158" s="116"/>
      <c r="N158" s="116"/>
      <c r="O158" s="116"/>
      <c r="P158" s="116"/>
      <c r="Q158" s="116"/>
      <c r="R158" s="78"/>
      <c r="S158" s="115" t="s">
        <v>598</v>
      </c>
      <c r="T158" s="116"/>
      <c r="U158" s="116"/>
      <c r="V158" s="116"/>
      <c r="W158" s="116"/>
      <c r="X158" s="116"/>
      <c r="Y158" s="116"/>
      <c r="Z158" s="116"/>
      <c r="AA158" s="116"/>
      <c r="AB158" s="116"/>
      <c r="AC158" s="116"/>
      <c r="AD158" s="116"/>
      <c r="AE158" s="116"/>
      <c r="AF158" s="78"/>
    </row>
    <row r="159" spans="1:49" ht="12.75" hidden="1" customHeight="1">
      <c r="A159" s="78"/>
      <c r="B159" s="78"/>
      <c r="C159" s="78"/>
      <c r="D159" s="115" t="s">
        <v>80</v>
      </c>
      <c r="E159" s="116"/>
      <c r="F159" s="116"/>
      <c r="G159" s="116"/>
      <c r="H159" s="116"/>
      <c r="I159" s="116"/>
      <c r="J159" s="116"/>
      <c r="K159" s="116"/>
      <c r="L159" s="116"/>
      <c r="M159" s="116"/>
      <c r="N159" s="116"/>
      <c r="O159" s="116"/>
      <c r="P159" s="116"/>
      <c r="Q159" s="116"/>
      <c r="R159" s="78"/>
      <c r="S159" s="115" t="s">
        <v>599</v>
      </c>
      <c r="T159" s="116"/>
      <c r="U159" s="116"/>
      <c r="V159" s="116"/>
      <c r="W159" s="116"/>
      <c r="X159" s="116"/>
      <c r="Y159" s="116"/>
      <c r="Z159" s="116"/>
      <c r="AA159" s="116"/>
      <c r="AB159" s="116"/>
      <c r="AC159" s="116"/>
      <c r="AD159" s="116"/>
      <c r="AE159" s="116"/>
      <c r="AF159" s="78"/>
      <c r="AG159" s="74" t="s">
        <v>293</v>
      </c>
      <c r="AI159" s="78"/>
      <c r="AJ159" s="78"/>
      <c r="AK159" s="78"/>
      <c r="AL159" s="78"/>
      <c r="AM159" s="78"/>
      <c r="AN159" s="78"/>
      <c r="AO159" s="78"/>
      <c r="AP159" s="78"/>
      <c r="AQ159" s="78"/>
      <c r="AR159" s="78"/>
      <c r="AS159" s="78"/>
      <c r="AT159" s="78"/>
      <c r="AU159" s="78"/>
      <c r="AV159" s="78"/>
      <c r="AW159" s="78"/>
    </row>
    <row r="160" spans="1:49" ht="12.75" hidden="1" customHeight="1">
      <c r="A160" s="78"/>
      <c r="B160" s="78"/>
      <c r="C160" s="78"/>
      <c r="D160" s="115" t="s">
        <v>82</v>
      </c>
      <c r="E160" s="116"/>
      <c r="F160" s="116"/>
      <c r="G160" s="116"/>
      <c r="H160" s="116"/>
      <c r="I160" s="116"/>
      <c r="J160" s="116"/>
      <c r="K160" s="116"/>
      <c r="L160" s="116"/>
      <c r="M160" s="116"/>
      <c r="N160" s="116"/>
      <c r="O160" s="116"/>
      <c r="P160" s="116"/>
      <c r="Q160" s="116"/>
      <c r="R160" s="78"/>
      <c r="S160" s="115" t="s">
        <v>600</v>
      </c>
      <c r="T160" s="116"/>
      <c r="U160" s="116"/>
      <c r="V160" s="116"/>
      <c r="W160" s="116"/>
      <c r="X160" s="116"/>
      <c r="Y160" s="116"/>
      <c r="Z160" s="116"/>
      <c r="AA160" s="116"/>
      <c r="AB160" s="116"/>
      <c r="AC160" s="116"/>
      <c r="AD160" s="116"/>
      <c r="AE160" s="116"/>
      <c r="AF160" s="78"/>
      <c r="AG160" s="120" t="s">
        <v>295</v>
      </c>
      <c r="AH160" s="120"/>
      <c r="AI160" s="121"/>
      <c r="AJ160" s="121"/>
      <c r="AK160" s="121"/>
      <c r="AL160" s="121"/>
      <c r="AM160" s="121"/>
      <c r="AN160" s="121"/>
      <c r="AO160" s="121"/>
      <c r="AP160" s="121"/>
      <c r="AQ160" s="121"/>
      <c r="AR160" s="121"/>
      <c r="AS160" s="121"/>
      <c r="AT160" s="121"/>
      <c r="AU160" s="121"/>
      <c r="AV160" s="121"/>
      <c r="AW160" s="121"/>
    </row>
    <row r="161" spans="1:49" ht="12.75" hidden="1" customHeight="1">
      <c r="A161" s="78"/>
      <c r="B161" s="78"/>
      <c r="C161" s="78"/>
      <c r="D161" s="115" t="s">
        <v>84</v>
      </c>
      <c r="E161" s="116"/>
      <c r="F161" s="116"/>
      <c r="G161" s="116"/>
      <c r="H161" s="116"/>
      <c r="I161" s="116"/>
      <c r="J161" s="116"/>
      <c r="K161" s="116"/>
      <c r="L161" s="116"/>
      <c r="M161" s="116"/>
      <c r="N161" s="116"/>
      <c r="O161" s="116"/>
      <c r="P161" s="116"/>
      <c r="Q161" s="116"/>
      <c r="R161" s="78"/>
      <c r="S161" s="115" t="s">
        <v>601</v>
      </c>
      <c r="T161" s="116"/>
      <c r="U161" s="116"/>
      <c r="V161" s="116"/>
      <c r="W161" s="116"/>
      <c r="X161" s="116"/>
      <c r="Y161" s="116"/>
      <c r="Z161" s="116"/>
      <c r="AA161" s="116"/>
      <c r="AB161" s="116"/>
      <c r="AC161" s="116"/>
      <c r="AD161" s="116"/>
      <c r="AE161" s="116"/>
      <c r="AF161" s="78"/>
      <c r="AG161" s="120" t="s">
        <v>297</v>
      </c>
      <c r="AH161" s="120"/>
      <c r="AI161" s="121"/>
      <c r="AJ161" s="121"/>
      <c r="AK161" s="121"/>
      <c r="AL161" s="121"/>
      <c r="AM161" s="121"/>
      <c r="AN161" s="121"/>
      <c r="AO161" s="121"/>
      <c r="AP161" s="121"/>
      <c r="AQ161" s="121"/>
      <c r="AR161" s="121"/>
      <c r="AS161" s="121"/>
      <c r="AT161" s="121"/>
      <c r="AU161" s="121"/>
      <c r="AV161" s="121"/>
      <c r="AW161" s="121"/>
    </row>
    <row r="162" spans="1:49" ht="12.75" hidden="1" customHeight="1">
      <c r="A162" s="78"/>
      <c r="B162" s="78"/>
      <c r="C162" s="78"/>
      <c r="D162" s="115" t="s">
        <v>86</v>
      </c>
      <c r="E162" s="116"/>
      <c r="F162" s="116"/>
      <c r="G162" s="116"/>
      <c r="H162" s="116"/>
      <c r="I162" s="116"/>
      <c r="J162" s="116"/>
      <c r="K162" s="116"/>
      <c r="L162" s="116"/>
      <c r="M162" s="116"/>
      <c r="N162" s="116"/>
      <c r="O162" s="116"/>
      <c r="P162" s="116"/>
      <c r="Q162" s="116"/>
      <c r="R162" s="78"/>
      <c r="S162" s="115" t="s">
        <v>602</v>
      </c>
      <c r="T162" s="116"/>
      <c r="U162" s="116"/>
      <c r="V162" s="116"/>
      <c r="W162" s="116"/>
      <c r="X162" s="116"/>
      <c r="Y162" s="116"/>
      <c r="Z162" s="116"/>
      <c r="AA162" s="116"/>
      <c r="AB162" s="116"/>
      <c r="AC162" s="116"/>
      <c r="AD162" s="116"/>
      <c r="AE162" s="116"/>
      <c r="AF162" s="78"/>
      <c r="AG162" s="120" t="s">
        <v>299</v>
      </c>
      <c r="AH162" s="120"/>
      <c r="AI162" s="121"/>
      <c r="AJ162" s="121"/>
      <c r="AK162" s="121"/>
      <c r="AL162" s="121"/>
      <c r="AM162" s="121"/>
      <c r="AN162" s="121"/>
      <c r="AO162" s="121"/>
      <c r="AP162" s="121"/>
      <c r="AQ162" s="121"/>
      <c r="AR162" s="121"/>
      <c r="AS162" s="121"/>
      <c r="AT162" s="121"/>
      <c r="AU162" s="121"/>
      <c r="AV162" s="121"/>
      <c r="AW162" s="121"/>
    </row>
    <row r="163" spans="1:49" ht="12.75" hidden="1" customHeight="1">
      <c r="A163" s="78"/>
      <c r="B163" s="78"/>
      <c r="C163" s="78"/>
      <c r="D163" s="115" t="s">
        <v>88</v>
      </c>
      <c r="E163" s="116"/>
      <c r="F163" s="116"/>
      <c r="G163" s="116"/>
      <c r="H163" s="116"/>
      <c r="I163" s="116"/>
      <c r="J163" s="116"/>
      <c r="K163" s="116"/>
      <c r="L163" s="116"/>
      <c r="M163" s="116"/>
      <c r="N163" s="116"/>
      <c r="O163" s="116"/>
      <c r="P163" s="116"/>
      <c r="Q163" s="116"/>
      <c r="R163" s="78"/>
      <c r="S163" s="115" t="s">
        <v>603</v>
      </c>
      <c r="T163" s="116"/>
      <c r="U163" s="116"/>
      <c r="V163" s="116"/>
      <c r="W163" s="116"/>
      <c r="X163" s="116"/>
      <c r="Y163" s="116"/>
      <c r="Z163" s="116"/>
      <c r="AA163" s="116"/>
      <c r="AB163" s="116"/>
      <c r="AC163" s="116"/>
      <c r="AD163" s="116"/>
      <c r="AE163" s="116"/>
      <c r="AF163" s="78"/>
      <c r="AG163" s="120" t="s">
        <v>301</v>
      </c>
      <c r="AH163" s="120"/>
      <c r="AI163" s="121"/>
      <c r="AJ163" s="121"/>
      <c r="AK163" s="121"/>
      <c r="AL163" s="121"/>
      <c r="AM163" s="121"/>
      <c r="AN163" s="121"/>
      <c r="AO163" s="121"/>
      <c r="AP163" s="121"/>
      <c r="AQ163" s="121"/>
      <c r="AR163" s="121"/>
      <c r="AS163" s="121"/>
      <c r="AT163" s="121"/>
      <c r="AU163" s="121"/>
      <c r="AV163" s="121"/>
      <c r="AW163" s="121"/>
    </row>
    <row r="164" spans="1:49" ht="12.75" hidden="1" customHeight="1">
      <c r="A164" s="78"/>
      <c r="B164" s="78"/>
      <c r="C164" s="78"/>
      <c r="D164" s="115" t="s">
        <v>90</v>
      </c>
      <c r="E164" s="116"/>
      <c r="F164" s="116"/>
      <c r="G164" s="116"/>
      <c r="H164" s="116"/>
      <c r="I164" s="116"/>
      <c r="J164" s="116"/>
      <c r="K164" s="116"/>
      <c r="L164" s="116"/>
      <c r="M164" s="116"/>
      <c r="N164" s="116"/>
      <c r="O164" s="116"/>
      <c r="P164" s="116"/>
      <c r="Q164" s="116"/>
      <c r="R164" s="78"/>
      <c r="S164" s="115" t="s">
        <v>604</v>
      </c>
      <c r="T164" s="116"/>
      <c r="U164" s="116"/>
      <c r="V164" s="116"/>
      <c r="W164" s="116"/>
      <c r="X164" s="116"/>
      <c r="Y164" s="116"/>
      <c r="Z164" s="116"/>
      <c r="AA164" s="116"/>
      <c r="AB164" s="116"/>
      <c r="AC164" s="116"/>
      <c r="AD164" s="116"/>
      <c r="AE164" s="116"/>
      <c r="AF164" s="78"/>
      <c r="AG164" s="120" t="s">
        <v>303</v>
      </c>
      <c r="AH164" s="120"/>
      <c r="AI164" s="121"/>
      <c r="AJ164" s="121"/>
      <c r="AK164" s="121"/>
      <c r="AL164" s="121"/>
      <c r="AM164" s="121"/>
      <c r="AN164" s="121"/>
      <c r="AO164" s="121"/>
      <c r="AP164" s="121"/>
      <c r="AQ164" s="121"/>
      <c r="AR164" s="121"/>
      <c r="AS164" s="121"/>
      <c r="AT164" s="121"/>
      <c r="AU164" s="121"/>
      <c r="AV164" s="121"/>
      <c r="AW164" s="121"/>
    </row>
    <row r="165" spans="1:49" ht="12.75" hidden="1" customHeight="1">
      <c r="A165" s="78"/>
      <c r="B165" s="78"/>
      <c r="C165" s="78"/>
      <c r="D165" s="115" t="s">
        <v>92</v>
      </c>
      <c r="E165" s="116"/>
      <c r="F165" s="116"/>
      <c r="G165" s="116"/>
      <c r="H165" s="116"/>
      <c r="I165" s="116"/>
      <c r="J165" s="116"/>
      <c r="K165" s="116"/>
      <c r="L165" s="116"/>
      <c r="M165" s="116"/>
      <c r="N165" s="116"/>
      <c r="O165" s="116"/>
      <c r="P165" s="116"/>
      <c r="Q165" s="116"/>
      <c r="R165" s="78"/>
      <c r="S165" s="115" t="s">
        <v>605</v>
      </c>
      <c r="T165" s="116"/>
      <c r="U165" s="116"/>
      <c r="V165" s="116"/>
      <c r="W165" s="116"/>
      <c r="X165" s="116"/>
      <c r="Y165" s="116"/>
      <c r="Z165" s="116"/>
      <c r="AA165" s="116"/>
      <c r="AB165" s="116"/>
      <c r="AC165" s="116"/>
      <c r="AD165" s="116"/>
      <c r="AE165" s="116"/>
      <c r="AF165" s="78"/>
      <c r="AG165" s="120" t="s">
        <v>305</v>
      </c>
      <c r="AH165" s="120"/>
      <c r="AI165" s="121"/>
      <c r="AJ165" s="121"/>
      <c r="AK165" s="121"/>
      <c r="AL165" s="121"/>
      <c r="AM165" s="121"/>
      <c r="AN165" s="121"/>
      <c r="AO165" s="121"/>
      <c r="AP165" s="121"/>
      <c r="AQ165" s="121"/>
      <c r="AR165" s="121"/>
      <c r="AS165" s="121"/>
      <c r="AT165" s="121"/>
      <c r="AU165" s="121"/>
      <c r="AV165" s="121"/>
      <c r="AW165" s="121"/>
    </row>
    <row r="166" spans="1:49" ht="12.75" hidden="1" customHeight="1">
      <c r="A166" s="78"/>
      <c r="B166" s="78"/>
      <c r="C166" s="78"/>
      <c r="D166" s="115" t="s">
        <v>94</v>
      </c>
      <c r="E166" s="116"/>
      <c r="F166" s="116"/>
      <c r="G166" s="116"/>
      <c r="H166" s="116"/>
      <c r="I166" s="116"/>
      <c r="J166" s="116"/>
      <c r="K166" s="116"/>
      <c r="L166" s="116"/>
      <c r="M166" s="116"/>
      <c r="N166" s="116"/>
      <c r="O166" s="116"/>
      <c r="P166" s="116"/>
      <c r="Q166" s="116"/>
      <c r="R166" s="78"/>
      <c r="S166" s="115" t="s">
        <v>606</v>
      </c>
      <c r="T166" s="116"/>
      <c r="U166" s="116"/>
      <c r="V166" s="116"/>
      <c r="W166" s="116"/>
      <c r="X166" s="116"/>
      <c r="Y166" s="116"/>
      <c r="Z166" s="116"/>
      <c r="AA166" s="116"/>
      <c r="AB166" s="116"/>
      <c r="AC166" s="116"/>
      <c r="AD166" s="116"/>
      <c r="AE166" s="116"/>
      <c r="AF166" s="78"/>
      <c r="AI166" s="78"/>
      <c r="AJ166" s="78"/>
      <c r="AK166" s="78"/>
      <c r="AL166" s="78"/>
      <c r="AM166" s="78"/>
      <c r="AN166" s="78"/>
      <c r="AO166" s="78"/>
      <c r="AP166" s="78"/>
      <c r="AQ166" s="78"/>
      <c r="AR166" s="78"/>
      <c r="AS166" s="78"/>
      <c r="AT166" s="78"/>
      <c r="AU166" s="78"/>
      <c r="AV166" s="78"/>
      <c r="AW166" s="78"/>
    </row>
    <row r="167" spans="1:49" ht="12.75" hidden="1" customHeight="1">
      <c r="A167" s="78"/>
      <c r="B167" s="78"/>
      <c r="C167" s="78"/>
      <c r="D167" s="115" t="s">
        <v>96</v>
      </c>
      <c r="E167" s="116"/>
      <c r="F167" s="116"/>
      <c r="G167" s="116"/>
      <c r="H167" s="116"/>
      <c r="I167" s="116"/>
      <c r="J167" s="116"/>
      <c r="K167" s="116"/>
      <c r="L167" s="116"/>
      <c r="M167" s="116"/>
      <c r="N167" s="116"/>
      <c r="O167" s="116"/>
      <c r="P167" s="116"/>
      <c r="Q167" s="116"/>
      <c r="R167" s="78"/>
      <c r="S167" s="115" t="s">
        <v>607</v>
      </c>
      <c r="T167" s="116"/>
      <c r="U167" s="116"/>
      <c r="V167" s="116"/>
      <c r="W167" s="116"/>
      <c r="X167" s="116"/>
      <c r="Y167" s="116"/>
      <c r="Z167" s="116"/>
      <c r="AA167" s="116"/>
      <c r="AB167" s="116"/>
      <c r="AC167" s="116"/>
      <c r="AD167" s="116"/>
      <c r="AE167" s="116"/>
      <c r="AF167" s="78"/>
      <c r="AI167" s="78"/>
      <c r="AJ167" s="78"/>
      <c r="AK167" s="78"/>
      <c r="AL167" s="78"/>
      <c r="AM167" s="78"/>
      <c r="AN167" s="78"/>
      <c r="AO167" s="78"/>
      <c r="AP167" s="78"/>
      <c r="AQ167" s="78"/>
      <c r="AR167" s="78"/>
      <c r="AS167" s="78"/>
      <c r="AT167" s="78"/>
      <c r="AU167" s="78"/>
      <c r="AV167" s="78"/>
      <c r="AW167" s="78"/>
    </row>
    <row r="168" spans="1:49" ht="12.75" hidden="1" customHeight="1">
      <c r="A168" s="78"/>
      <c r="B168" s="78"/>
      <c r="C168" s="78"/>
      <c r="D168" s="115" t="s">
        <v>98</v>
      </c>
      <c r="E168" s="116"/>
      <c r="F168" s="116"/>
      <c r="G168" s="116"/>
      <c r="H168" s="116"/>
      <c r="I168" s="116"/>
      <c r="J168" s="116"/>
      <c r="K168" s="116"/>
      <c r="L168" s="116"/>
      <c r="M168" s="116"/>
      <c r="N168" s="116"/>
      <c r="O168" s="116"/>
      <c r="P168" s="116"/>
      <c r="Q168" s="116"/>
      <c r="R168" s="78"/>
      <c r="S168" s="115" t="s">
        <v>608</v>
      </c>
      <c r="T168" s="116"/>
      <c r="U168" s="116"/>
      <c r="V168" s="116"/>
      <c r="W168" s="116"/>
      <c r="X168" s="116"/>
      <c r="Y168" s="116"/>
      <c r="Z168" s="116"/>
      <c r="AA168" s="116"/>
      <c r="AB168" s="116"/>
      <c r="AC168" s="116"/>
      <c r="AD168" s="116"/>
      <c r="AE168" s="116"/>
      <c r="AF168" s="78"/>
      <c r="AG168" s="74" t="s">
        <v>309</v>
      </c>
      <c r="AI168" s="78"/>
      <c r="AJ168" s="78"/>
      <c r="AK168" s="78"/>
      <c r="AL168" s="78"/>
      <c r="AM168" s="78"/>
      <c r="AN168" s="78"/>
      <c r="AO168" s="78"/>
      <c r="AP168" s="78"/>
      <c r="AQ168" s="78"/>
      <c r="AR168" s="78"/>
      <c r="AS168" s="78"/>
      <c r="AT168" s="78"/>
      <c r="AU168" s="78"/>
      <c r="AV168" s="78"/>
      <c r="AW168" s="78"/>
    </row>
    <row r="169" spans="1:49" ht="12.75" hidden="1" customHeight="1">
      <c r="A169" s="78"/>
      <c r="B169" s="78"/>
      <c r="C169" s="78"/>
      <c r="D169" s="115" t="s">
        <v>21</v>
      </c>
      <c r="E169" s="116"/>
      <c r="F169" s="116"/>
      <c r="G169" s="116"/>
      <c r="H169" s="116"/>
      <c r="I169" s="116"/>
      <c r="J169" s="116"/>
      <c r="K169" s="116"/>
      <c r="L169" s="116"/>
      <c r="M169" s="116"/>
      <c r="N169" s="116"/>
      <c r="O169" s="116"/>
      <c r="P169" s="116"/>
      <c r="Q169" s="116"/>
      <c r="R169" s="78"/>
      <c r="S169" s="115" t="s">
        <v>609</v>
      </c>
      <c r="T169" s="116"/>
      <c r="U169" s="116"/>
      <c r="V169" s="116"/>
      <c r="W169" s="116"/>
      <c r="X169" s="116"/>
      <c r="Y169" s="116"/>
      <c r="Z169" s="116"/>
      <c r="AA169" s="116"/>
      <c r="AB169" s="116"/>
      <c r="AC169" s="116"/>
      <c r="AD169" s="116"/>
      <c r="AE169" s="116"/>
      <c r="AF169" s="78"/>
      <c r="AG169" s="120" t="s">
        <v>311</v>
      </c>
      <c r="AH169" s="120"/>
      <c r="AI169" s="121"/>
      <c r="AJ169" s="121"/>
      <c r="AK169" s="121"/>
      <c r="AL169" s="121"/>
      <c r="AM169" s="121"/>
      <c r="AN169" s="121"/>
      <c r="AO169" s="121"/>
      <c r="AP169" s="121"/>
      <c r="AQ169" s="121"/>
      <c r="AR169" s="121"/>
      <c r="AS169" s="121"/>
      <c r="AT169" s="121"/>
      <c r="AU169" s="121"/>
      <c r="AV169" s="121"/>
      <c r="AW169" s="121"/>
    </row>
    <row r="170" spans="1:49" ht="12.75" hidden="1" customHeight="1">
      <c r="A170" s="78"/>
      <c r="B170" s="78"/>
      <c r="C170" s="78"/>
      <c r="D170" s="115" t="s">
        <v>23</v>
      </c>
      <c r="E170" s="115"/>
      <c r="F170" s="115"/>
      <c r="G170" s="115"/>
      <c r="H170" s="115"/>
      <c r="I170" s="115"/>
      <c r="J170" s="115"/>
      <c r="K170" s="115"/>
      <c r="L170" s="115"/>
      <c r="M170" s="115"/>
      <c r="N170" s="115"/>
      <c r="O170" s="115"/>
      <c r="P170" s="115"/>
      <c r="Q170" s="116"/>
      <c r="R170" s="78"/>
      <c r="S170" s="115" t="s">
        <v>610</v>
      </c>
      <c r="T170" s="116"/>
      <c r="U170" s="116"/>
      <c r="V170" s="116"/>
      <c r="W170" s="116"/>
      <c r="X170" s="116"/>
      <c r="Y170" s="116"/>
      <c r="Z170" s="116"/>
      <c r="AA170" s="116"/>
      <c r="AB170" s="116"/>
      <c r="AC170" s="116"/>
      <c r="AD170" s="116"/>
      <c r="AE170" s="116"/>
      <c r="AF170" s="78"/>
      <c r="AG170" s="120" t="s">
        <v>313</v>
      </c>
      <c r="AH170" s="120"/>
      <c r="AI170" s="121"/>
      <c r="AJ170" s="121"/>
      <c r="AK170" s="121"/>
      <c r="AL170" s="121"/>
      <c r="AM170" s="121"/>
      <c r="AN170" s="121"/>
      <c r="AO170" s="121"/>
      <c r="AP170" s="121"/>
      <c r="AQ170" s="121"/>
      <c r="AR170" s="121"/>
      <c r="AS170" s="121"/>
      <c r="AT170" s="121"/>
      <c r="AU170" s="121"/>
      <c r="AV170" s="121"/>
      <c r="AW170" s="121"/>
    </row>
    <row r="171" spans="1:49" ht="12.75" hidden="1" customHeight="1">
      <c r="A171" s="78"/>
      <c r="B171" s="78"/>
      <c r="C171" s="78"/>
      <c r="D171" s="115" t="s">
        <v>25</v>
      </c>
      <c r="E171" s="115"/>
      <c r="F171" s="115"/>
      <c r="G171" s="115"/>
      <c r="H171" s="115"/>
      <c r="I171" s="115"/>
      <c r="J171" s="115"/>
      <c r="K171" s="115"/>
      <c r="L171" s="115"/>
      <c r="M171" s="115"/>
      <c r="N171" s="115"/>
      <c r="O171" s="115"/>
      <c r="P171" s="115"/>
      <c r="Q171" s="116"/>
      <c r="R171" s="78"/>
      <c r="S171" s="115" t="s">
        <v>611</v>
      </c>
      <c r="T171" s="116"/>
      <c r="U171" s="116"/>
      <c r="V171" s="116"/>
      <c r="W171" s="116"/>
      <c r="X171" s="116"/>
      <c r="Y171" s="116"/>
      <c r="Z171" s="116"/>
      <c r="AA171" s="116"/>
      <c r="AB171" s="116"/>
      <c r="AC171" s="116"/>
      <c r="AD171" s="116"/>
      <c r="AE171" s="116"/>
      <c r="AF171" s="78"/>
      <c r="AG171" s="120" t="s">
        <v>315</v>
      </c>
      <c r="AH171" s="120"/>
      <c r="AI171" s="121"/>
      <c r="AJ171" s="121"/>
      <c r="AK171" s="121"/>
      <c r="AL171" s="121"/>
      <c r="AM171" s="121"/>
      <c r="AN171" s="121"/>
      <c r="AO171" s="121"/>
      <c r="AP171" s="121"/>
      <c r="AQ171" s="121"/>
      <c r="AR171" s="121"/>
      <c r="AS171" s="121"/>
      <c r="AT171" s="121"/>
      <c r="AU171" s="121"/>
      <c r="AV171" s="121"/>
      <c r="AW171" s="121"/>
    </row>
    <row r="172" spans="1:49" ht="12.75" hidden="1" customHeight="1">
      <c r="A172" s="78"/>
      <c r="B172" s="78"/>
      <c r="C172" s="78"/>
      <c r="D172" s="115" t="s">
        <v>27</v>
      </c>
      <c r="E172" s="115"/>
      <c r="F172" s="115"/>
      <c r="G172" s="115"/>
      <c r="H172" s="115"/>
      <c r="I172" s="115"/>
      <c r="J172" s="115"/>
      <c r="K172" s="115"/>
      <c r="L172" s="115"/>
      <c r="M172" s="115"/>
      <c r="N172" s="115"/>
      <c r="O172" s="115"/>
      <c r="P172" s="115"/>
      <c r="Q172" s="116"/>
      <c r="R172" s="78"/>
      <c r="S172" s="115" t="s">
        <v>612</v>
      </c>
      <c r="T172" s="116"/>
      <c r="U172" s="116"/>
      <c r="V172" s="116"/>
      <c r="W172" s="116"/>
      <c r="X172" s="116"/>
      <c r="Y172" s="116"/>
      <c r="Z172" s="116"/>
      <c r="AA172" s="116"/>
      <c r="AB172" s="116"/>
      <c r="AC172" s="116"/>
      <c r="AD172" s="116"/>
      <c r="AE172" s="116"/>
      <c r="AF172" s="78"/>
      <c r="AG172" s="78"/>
      <c r="AI172" s="78"/>
      <c r="AJ172" s="78"/>
      <c r="AK172" s="78"/>
      <c r="AL172" s="78"/>
      <c r="AM172" s="78"/>
      <c r="AN172" s="78"/>
      <c r="AO172" s="78"/>
      <c r="AP172" s="78"/>
      <c r="AQ172" s="78"/>
      <c r="AR172" s="78"/>
      <c r="AS172" s="78"/>
      <c r="AT172" s="78"/>
      <c r="AU172" s="78"/>
      <c r="AV172" s="78"/>
      <c r="AW172" s="78"/>
    </row>
    <row r="173" spans="1:49" ht="12.75" hidden="1" customHeight="1">
      <c r="A173" s="78"/>
      <c r="B173" s="78"/>
      <c r="C173" s="78"/>
      <c r="D173" s="115" t="s">
        <v>29</v>
      </c>
      <c r="E173" s="115"/>
      <c r="F173" s="115"/>
      <c r="G173" s="115"/>
      <c r="H173" s="115"/>
      <c r="I173" s="115"/>
      <c r="J173" s="115"/>
      <c r="K173" s="115"/>
      <c r="L173" s="115"/>
      <c r="M173" s="115"/>
      <c r="N173" s="115"/>
      <c r="O173" s="115"/>
      <c r="P173" s="115"/>
      <c r="Q173" s="116"/>
      <c r="R173" s="78"/>
      <c r="S173" s="115" t="s">
        <v>613</v>
      </c>
      <c r="T173" s="116"/>
      <c r="U173" s="116"/>
      <c r="V173" s="116"/>
      <c r="W173" s="116"/>
      <c r="X173" s="116"/>
      <c r="Y173" s="116"/>
      <c r="Z173" s="116"/>
      <c r="AA173" s="116"/>
      <c r="AB173" s="116"/>
      <c r="AC173" s="116"/>
      <c r="AD173" s="116"/>
      <c r="AE173" s="116"/>
      <c r="AF173" s="78"/>
      <c r="AG173" s="78"/>
      <c r="AI173" s="78"/>
      <c r="AJ173" s="78"/>
      <c r="AK173" s="78"/>
      <c r="AL173" s="78"/>
      <c r="AM173" s="78"/>
      <c r="AN173" s="78"/>
      <c r="AO173" s="78"/>
      <c r="AP173" s="78"/>
      <c r="AQ173" s="78"/>
      <c r="AR173" s="78"/>
      <c r="AS173" s="78"/>
      <c r="AT173" s="78"/>
      <c r="AU173" s="78"/>
      <c r="AV173" s="78"/>
      <c r="AW173" s="78"/>
    </row>
    <row r="174" spans="1:49" ht="12.75" hidden="1" customHeight="1">
      <c r="D174" s="115" t="s">
        <v>31</v>
      </c>
      <c r="E174" s="115"/>
      <c r="F174" s="115"/>
      <c r="G174" s="115"/>
      <c r="H174" s="115"/>
      <c r="I174" s="115"/>
      <c r="J174" s="115"/>
      <c r="K174" s="115"/>
      <c r="L174" s="115"/>
      <c r="M174" s="115"/>
      <c r="N174" s="115"/>
      <c r="O174" s="115"/>
      <c r="P174" s="115"/>
      <c r="Q174" s="116"/>
      <c r="R174" s="78"/>
      <c r="S174" s="115" t="s">
        <v>614</v>
      </c>
      <c r="T174" s="116"/>
      <c r="U174" s="116"/>
      <c r="V174" s="116"/>
      <c r="W174" s="116"/>
      <c r="X174" s="116"/>
      <c r="Y174" s="116"/>
      <c r="Z174" s="116"/>
      <c r="AA174" s="116"/>
      <c r="AB174" s="116"/>
      <c r="AC174" s="116"/>
      <c r="AD174" s="116"/>
      <c r="AE174" s="116"/>
      <c r="AG174" s="74" t="s">
        <v>319</v>
      </c>
      <c r="AI174" s="78"/>
      <c r="AJ174" s="78"/>
      <c r="AK174" s="78"/>
      <c r="AL174" s="78"/>
      <c r="AM174" s="78"/>
      <c r="AN174" s="78"/>
      <c r="AO174" s="78"/>
      <c r="AP174" s="78"/>
      <c r="AQ174" s="78"/>
      <c r="AR174" s="78"/>
      <c r="AS174" s="78"/>
      <c r="AT174" s="78"/>
      <c r="AU174" s="78"/>
      <c r="AV174" s="78"/>
      <c r="AW174" s="78"/>
    </row>
    <row r="175" spans="1:49" ht="12.75" hidden="1" customHeight="1">
      <c r="D175" s="115" t="s">
        <v>33</v>
      </c>
      <c r="E175" s="115"/>
      <c r="F175" s="115"/>
      <c r="G175" s="115"/>
      <c r="H175" s="115"/>
      <c r="I175" s="115"/>
      <c r="J175" s="115"/>
      <c r="K175" s="115"/>
      <c r="L175" s="115"/>
      <c r="M175" s="115"/>
      <c r="N175" s="115"/>
      <c r="O175" s="115"/>
      <c r="P175" s="115"/>
      <c r="Q175" s="116"/>
      <c r="S175" s="115" t="s">
        <v>615</v>
      </c>
      <c r="T175" s="116"/>
      <c r="U175" s="116"/>
      <c r="V175" s="116"/>
      <c r="W175" s="116"/>
      <c r="X175" s="116"/>
      <c r="Y175" s="116"/>
      <c r="Z175" s="116"/>
      <c r="AA175" s="116"/>
      <c r="AB175" s="116"/>
      <c r="AC175" s="116"/>
      <c r="AD175" s="116"/>
      <c r="AE175" s="116"/>
      <c r="AG175" s="120" t="s">
        <v>321</v>
      </c>
      <c r="AH175" s="120"/>
      <c r="AI175" s="121"/>
      <c r="AJ175" s="121"/>
      <c r="AK175" s="121"/>
      <c r="AL175" s="121"/>
      <c r="AM175" s="121"/>
      <c r="AN175" s="121"/>
      <c r="AO175" s="121"/>
      <c r="AP175" s="121"/>
      <c r="AQ175" s="121"/>
      <c r="AR175" s="121"/>
      <c r="AS175" s="121"/>
      <c r="AT175" s="121"/>
      <c r="AU175" s="121"/>
      <c r="AV175" s="121"/>
      <c r="AW175" s="121"/>
    </row>
    <row r="176" spans="1:49" ht="12.75" hidden="1" customHeight="1">
      <c r="D176" s="115" t="s">
        <v>35</v>
      </c>
      <c r="E176" s="115"/>
      <c r="F176" s="115"/>
      <c r="G176" s="115"/>
      <c r="H176" s="115"/>
      <c r="I176" s="115"/>
      <c r="J176" s="115"/>
      <c r="K176" s="115"/>
      <c r="L176" s="115"/>
      <c r="M176" s="115"/>
      <c r="N176" s="115"/>
      <c r="O176" s="115"/>
      <c r="P176" s="115"/>
      <c r="Q176" s="115"/>
      <c r="S176" s="115" t="s">
        <v>616</v>
      </c>
      <c r="T176" s="116"/>
      <c r="U176" s="116"/>
      <c r="V176" s="116"/>
      <c r="W176" s="116"/>
      <c r="X176" s="116"/>
      <c r="Y176" s="116"/>
      <c r="Z176" s="116"/>
      <c r="AA176" s="116"/>
      <c r="AB176" s="116"/>
      <c r="AC176" s="116"/>
      <c r="AD176" s="116"/>
      <c r="AE176" s="116"/>
      <c r="AG176" s="120" t="s">
        <v>820</v>
      </c>
      <c r="AH176" s="120"/>
      <c r="AI176" s="121"/>
      <c r="AJ176" s="121"/>
      <c r="AK176" s="121"/>
      <c r="AL176" s="121"/>
      <c r="AM176" s="121"/>
      <c r="AN176" s="121"/>
      <c r="AO176" s="121"/>
      <c r="AP176" s="121"/>
      <c r="AQ176" s="121"/>
      <c r="AR176" s="121"/>
      <c r="AS176" s="121"/>
      <c r="AT176" s="121"/>
      <c r="AU176" s="121"/>
      <c r="AV176" s="121"/>
      <c r="AW176" s="121"/>
    </row>
    <row r="177" spans="4:49" ht="12.75" hidden="1" customHeight="1">
      <c r="D177" s="115" t="s">
        <v>37</v>
      </c>
      <c r="E177" s="115"/>
      <c r="F177" s="115"/>
      <c r="G177" s="115"/>
      <c r="H177" s="115"/>
      <c r="I177" s="115"/>
      <c r="J177" s="115"/>
      <c r="K177" s="115"/>
      <c r="L177" s="115"/>
      <c r="M177" s="115"/>
      <c r="N177" s="115"/>
      <c r="O177" s="115"/>
      <c r="P177" s="115"/>
      <c r="Q177" s="115"/>
      <c r="S177" s="115" t="s">
        <v>617</v>
      </c>
      <c r="T177" s="116"/>
      <c r="U177" s="116"/>
      <c r="V177" s="116"/>
      <c r="W177" s="116"/>
      <c r="X177" s="116"/>
      <c r="Y177" s="116"/>
      <c r="Z177" s="116"/>
      <c r="AA177" s="116"/>
      <c r="AB177" s="116"/>
      <c r="AC177" s="116"/>
      <c r="AD177" s="116"/>
      <c r="AE177" s="116"/>
      <c r="AG177" s="120" t="s">
        <v>821</v>
      </c>
      <c r="AH177" s="120"/>
      <c r="AI177" s="121"/>
      <c r="AJ177" s="121"/>
      <c r="AK177" s="121"/>
      <c r="AL177" s="121"/>
      <c r="AM177" s="121"/>
      <c r="AN177" s="121"/>
      <c r="AO177" s="121"/>
      <c r="AP177" s="121"/>
      <c r="AQ177" s="121"/>
      <c r="AR177" s="121"/>
      <c r="AS177" s="121"/>
      <c r="AT177" s="121"/>
      <c r="AU177" s="121"/>
      <c r="AV177" s="121"/>
      <c r="AW177" s="121"/>
    </row>
    <row r="178" spans="4:49" ht="12.75" hidden="1" customHeight="1">
      <c r="D178" s="115" t="s">
        <v>39</v>
      </c>
      <c r="E178" s="115"/>
      <c r="F178" s="115"/>
      <c r="G178" s="115"/>
      <c r="H178" s="115"/>
      <c r="I178" s="115"/>
      <c r="J178" s="115"/>
      <c r="K178" s="115"/>
      <c r="L178" s="115"/>
      <c r="M178" s="115"/>
      <c r="N178" s="115"/>
      <c r="O178" s="115"/>
      <c r="P178" s="115"/>
      <c r="Q178" s="115"/>
      <c r="S178" s="115" t="s">
        <v>618</v>
      </c>
      <c r="T178" s="116"/>
      <c r="U178" s="116"/>
      <c r="V178" s="116"/>
      <c r="W178" s="116"/>
      <c r="X178" s="116"/>
      <c r="Y178" s="116"/>
      <c r="Z178" s="116"/>
      <c r="AA178" s="116"/>
      <c r="AB178" s="116"/>
      <c r="AC178" s="116"/>
      <c r="AD178" s="116"/>
      <c r="AE178" s="116"/>
      <c r="AG178" s="120" t="s">
        <v>822</v>
      </c>
      <c r="AH178" s="120"/>
      <c r="AI178" s="121"/>
      <c r="AJ178" s="121"/>
      <c r="AK178" s="121"/>
      <c r="AL178" s="121"/>
      <c r="AM178" s="121"/>
      <c r="AN178" s="121"/>
      <c r="AO178" s="121"/>
      <c r="AP178" s="121"/>
      <c r="AQ178" s="121"/>
      <c r="AR178" s="121"/>
      <c r="AS178" s="121"/>
      <c r="AT178" s="121"/>
      <c r="AU178" s="121"/>
      <c r="AV178" s="121"/>
      <c r="AW178" s="121"/>
    </row>
    <row r="179" spans="4:49" ht="12.75" hidden="1" customHeight="1">
      <c r="D179" s="115" t="s">
        <v>41</v>
      </c>
      <c r="E179" s="115"/>
      <c r="F179" s="115"/>
      <c r="G179" s="115"/>
      <c r="H179" s="115"/>
      <c r="I179" s="115"/>
      <c r="J179" s="115"/>
      <c r="K179" s="115"/>
      <c r="L179" s="115"/>
      <c r="M179" s="115"/>
      <c r="N179" s="115"/>
      <c r="O179" s="115"/>
      <c r="P179" s="115"/>
      <c r="Q179" s="115"/>
      <c r="S179" s="115" t="s">
        <v>619</v>
      </c>
      <c r="T179" s="116"/>
      <c r="U179" s="116"/>
      <c r="V179" s="116"/>
      <c r="W179" s="116"/>
      <c r="X179" s="116"/>
      <c r="Y179" s="116"/>
      <c r="Z179" s="116"/>
      <c r="AA179" s="116"/>
      <c r="AB179" s="116"/>
      <c r="AC179" s="116"/>
      <c r="AD179" s="116"/>
      <c r="AE179" s="116"/>
      <c r="AG179" s="120" t="s">
        <v>823</v>
      </c>
      <c r="AH179" s="120"/>
      <c r="AI179" s="121"/>
      <c r="AJ179" s="121"/>
      <c r="AK179" s="121"/>
      <c r="AL179" s="121"/>
      <c r="AM179" s="121"/>
      <c r="AN179" s="121"/>
      <c r="AO179" s="121"/>
      <c r="AP179" s="121"/>
      <c r="AQ179" s="121"/>
      <c r="AR179" s="121"/>
      <c r="AS179" s="121"/>
      <c r="AT179" s="121"/>
      <c r="AU179" s="121"/>
      <c r="AV179" s="121"/>
      <c r="AW179" s="121"/>
    </row>
    <row r="180" spans="4:49" ht="12.75" hidden="1" customHeight="1">
      <c r="D180" s="115" t="s">
        <v>43</v>
      </c>
      <c r="E180" s="115"/>
      <c r="F180" s="115"/>
      <c r="G180" s="115"/>
      <c r="H180" s="115"/>
      <c r="I180" s="115"/>
      <c r="J180" s="115"/>
      <c r="K180" s="115"/>
      <c r="L180" s="115"/>
      <c r="M180" s="115"/>
      <c r="N180" s="115"/>
      <c r="O180" s="115"/>
      <c r="P180" s="115"/>
      <c r="Q180" s="115"/>
      <c r="S180" s="115" t="s">
        <v>620</v>
      </c>
      <c r="T180" s="116"/>
      <c r="U180" s="116"/>
      <c r="V180" s="116"/>
      <c r="W180" s="116"/>
      <c r="X180" s="116"/>
      <c r="Y180" s="116"/>
      <c r="Z180" s="116"/>
      <c r="AA180" s="116"/>
      <c r="AB180" s="116"/>
      <c r="AC180" s="116"/>
      <c r="AD180" s="116"/>
      <c r="AE180" s="116"/>
    </row>
    <row r="181" spans="4:49" ht="12.75" hidden="1" customHeight="1">
      <c r="D181" s="115" t="s">
        <v>45</v>
      </c>
      <c r="E181" s="115"/>
      <c r="F181" s="115"/>
      <c r="G181" s="115"/>
      <c r="H181" s="115"/>
      <c r="I181" s="115"/>
      <c r="J181" s="115"/>
      <c r="K181" s="115"/>
      <c r="L181" s="115"/>
      <c r="M181" s="115"/>
      <c r="N181" s="115"/>
      <c r="O181" s="115"/>
      <c r="P181" s="115"/>
      <c r="Q181" s="115"/>
      <c r="S181" s="115" t="s">
        <v>621</v>
      </c>
      <c r="T181" s="116"/>
      <c r="U181" s="116"/>
      <c r="V181" s="116"/>
      <c r="W181" s="116"/>
      <c r="X181" s="116"/>
      <c r="Y181" s="116"/>
      <c r="Z181" s="116"/>
      <c r="AA181" s="116"/>
      <c r="AB181" s="116"/>
      <c r="AC181" s="116"/>
      <c r="AD181" s="116"/>
      <c r="AE181" s="116"/>
    </row>
    <row r="182" spans="4:49" ht="12.75" hidden="1" customHeight="1">
      <c r="D182" s="115" t="s">
        <v>47</v>
      </c>
      <c r="E182" s="115"/>
      <c r="F182" s="115"/>
      <c r="G182" s="115"/>
      <c r="H182" s="115"/>
      <c r="I182" s="115"/>
      <c r="J182" s="115"/>
      <c r="K182" s="115"/>
      <c r="L182" s="115"/>
      <c r="M182" s="115"/>
      <c r="N182" s="115"/>
      <c r="O182" s="115"/>
      <c r="P182" s="115"/>
      <c r="Q182" s="115"/>
      <c r="S182" s="115" t="s">
        <v>622</v>
      </c>
      <c r="T182" s="116"/>
      <c r="U182" s="116"/>
      <c r="V182" s="116"/>
      <c r="W182" s="116"/>
      <c r="X182" s="116"/>
      <c r="Y182" s="116"/>
      <c r="Z182" s="116"/>
      <c r="AA182" s="116"/>
      <c r="AB182" s="116"/>
      <c r="AC182" s="116"/>
      <c r="AD182" s="116"/>
      <c r="AE182" s="116"/>
    </row>
    <row r="183" spans="4:49" ht="12.75" hidden="1" customHeight="1">
      <c r="D183" s="115" t="s">
        <v>49</v>
      </c>
      <c r="E183" s="115"/>
      <c r="F183" s="115"/>
      <c r="G183" s="115"/>
      <c r="H183" s="115"/>
      <c r="I183" s="115"/>
      <c r="J183" s="115"/>
      <c r="K183" s="115"/>
      <c r="L183" s="115"/>
      <c r="M183" s="115"/>
      <c r="N183" s="115"/>
      <c r="O183" s="115"/>
      <c r="P183" s="115"/>
      <c r="Q183" s="115"/>
      <c r="S183" s="115" t="s">
        <v>623</v>
      </c>
      <c r="T183" s="116"/>
      <c r="U183" s="116"/>
      <c r="V183" s="116"/>
      <c r="W183" s="116"/>
      <c r="X183" s="116"/>
      <c r="Y183" s="116"/>
      <c r="Z183" s="116"/>
      <c r="AA183" s="116"/>
      <c r="AB183" s="116"/>
      <c r="AC183" s="116"/>
      <c r="AD183" s="116"/>
      <c r="AE183" s="116"/>
    </row>
    <row r="184" spans="4:49" ht="12.75" hidden="1" customHeight="1">
      <c r="D184" s="115" t="s">
        <v>51</v>
      </c>
      <c r="E184" s="115"/>
      <c r="F184" s="115"/>
      <c r="G184" s="115"/>
      <c r="H184" s="115"/>
      <c r="I184" s="115"/>
      <c r="J184" s="115"/>
      <c r="K184" s="115"/>
      <c r="L184" s="115"/>
      <c r="M184" s="115"/>
      <c r="N184" s="115"/>
      <c r="O184" s="115"/>
      <c r="P184" s="115"/>
      <c r="Q184" s="115"/>
      <c r="S184" s="115" t="s">
        <v>624</v>
      </c>
      <c r="T184" s="116"/>
      <c r="U184" s="116"/>
      <c r="V184" s="116"/>
      <c r="W184" s="116"/>
      <c r="X184" s="116"/>
      <c r="Y184" s="116"/>
      <c r="Z184" s="116"/>
      <c r="AA184" s="116"/>
      <c r="AB184" s="116"/>
      <c r="AC184" s="116"/>
      <c r="AD184" s="116"/>
      <c r="AE184" s="116"/>
    </row>
    <row r="185" spans="4:49" ht="12.75" hidden="1" customHeight="1">
      <c r="D185" s="115" t="s">
        <v>53</v>
      </c>
      <c r="E185" s="115"/>
      <c r="F185" s="115"/>
      <c r="G185" s="115"/>
      <c r="H185" s="115"/>
      <c r="I185" s="115"/>
      <c r="J185" s="115"/>
      <c r="K185" s="115"/>
      <c r="L185" s="115"/>
      <c r="M185" s="115"/>
      <c r="N185" s="115"/>
      <c r="O185" s="115"/>
      <c r="P185" s="115"/>
      <c r="Q185" s="115"/>
      <c r="S185" s="115" t="s">
        <v>625</v>
      </c>
      <c r="T185" s="116"/>
      <c r="U185" s="116"/>
      <c r="V185" s="116"/>
      <c r="W185" s="116"/>
      <c r="X185" s="116"/>
      <c r="Y185" s="116"/>
      <c r="Z185" s="116"/>
      <c r="AA185" s="116"/>
      <c r="AB185" s="116"/>
      <c r="AC185" s="116"/>
      <c r="AD185" s="116"/>
      <c r="AE185" s="116"/>
    </row>
    <row r="186" spans="4:49" ht="12.75" hidden="1" customHeight="1">
      <c r="D186" s="115" t="s">
        <v>55</v>
      </c>
      <c r="E186" s="115"/>
      <c r="F186" s="115"/>
      <c r="G186" s="115"/>
      <c r="H186" s="115"/>
      <c r="I186" s="115"/>
      <c r="J186" s="115"/>
      <c r="K186" s="115"/>
      <c r="L186" s="115"/>
      <c r="M186" s="115"/>
      <c r="N186" s="115"/>
      <c r="O186" s="115"/>
      <c r="P186" s="115"/>
      <c r="Q186" s="115"/>
      <c r="S186" s="115" t="s">
        <v>626</v>
      </c>
      <c r="T186" s="116"/>
      <c r="U186" s="116"/>
      <c r="V186" s="116"/>
      <c r="W186" s="116"/>
      <c r="X186" s="116"/>
      <c r="Y186" s="116"/>
      <c r="Z186" s="116"/>
      <c r="AA186" s="116"/>
      <c r="AB186" s="116"/>
      <c r="AC186" s="116"/>
      <c r="AD186" s="116"/>
      <c r="AE186" s="116"/>
    </row>
    <row r="187" spans="4:49" ht="12.75" hidden="1" customHeight="1">
      <c r="D187" s="115" t="s">
        <v>57</v>
      </c>
      <c r="E187" s="115"/>
      <c r="F187" s="115"/>
      <c r="G187" s="115"/>
      <c r="H187" s="115"/>
      <c r="I187" s="115"/>
      <c r="J187" s="115"/>
      <c r="K187" s="115"/>
      <c r="L187" s="115"/>
      <c r="M187" s="115"/>
      <c r="N187" s="115"/>
      <c r="O187" s="115"/>
      <c r="P187" s="115"/>
      <c r="Q187" s="115"/>
      <c r="S187" s="115" t="s">
        <v>627</v>
      </c>
      <c r="T187" s="116"/>
      <c r="U187" s="116"/>
      <c r="V187" s="116"/>
      <c r="W187" s="116"/>
      <c r="X187" s="116"/>
      <c r="Y187" s="116"/>
      <c r="Z187" s="116"/>
      <c r="AA187" s="116"/>
      <c r="AB187" s="116"/>
      <c r="AC187" s="116"/>
      <c r="AD187" s="116"/>
      <c r="AE187" s="116"/>
    </row>
    <row r="188" spans="4:49" ht="12.75" hidden="1" customHeight="1">
      <c r="D188" s="115" t="s">
        <v>59</v>
      </c>
      <c r="E188" s="115"/>
      <c r="F188" s="115"/>
      <c r="G188" s="115"/>
      <c r="H188" s="115"/>
      <c r="I188" s="115"/>
      <c r="J188" s="115"/>
      <c r="K188" s="115"/>
      <c r="L188" s="115"/>
      <c r="M188" s="115"/>
      <c r="N188" s="115"/>
      <c r="O188" s="115"/>
      <c r="P188" s="115"/>
      <c r="Q188" s="115"/>
      <c r="S188" s="115" t="s">
        <v>628</v>
      </c>
      <c r="T188" s="116"/>
      <c r="U188" s="116"/>
      <c r="V188" s="116"/>
      <c r="W188" s="116"/>
      <c r="X188" s="116"/>
      <c r="Y188" s="116"/>
      <c r="Z188" s="116"/>
      <c r="AA188" s="116"/>
      <c r="AB188" s="116"/>
      <c r="AC188" s="116"/>
      <c r="AD188" s="116"/>
      <c r="AE188" s="116"/>
    </row>
    <row r="189" spans="4:49" ht="12.75" hidden="1" customHeight="1">
      <c r="D189" s="115" t="s">
        <v>61</v>
      </c>
      <c r="E189" s="115"/>
      <c r="F189" s="115"/>
      <c r="G189" s="115"/>
      <c r="H189" s="115"/>
      <c r="I189" s="115"/>
      <c r="J189" s="115"/>
      <c r="K189" s="115"/>
      <c r="L189" s="115"/>
      <c r="M189" s="115"/>
      <c r="N189" s="115"/>
      <c r="O189" s="115"/>
      <c r="P189" s="115"/>
      <c r="Q189" s="115"/>
      <c r="S189" s="115" t="s">
        <v>629</v>
      </c>
      <c r="T189" s="116"/>
      <c r="U189" s="116"/>
      <c r="V189" s="116"/>
      <c r="W189" s="116"/>
      <c r="X189" s="116"/>
      <c r="Y189" s="116"/>
      <c r="Z189" s="116"/>
      <c r="AA189" s="116"/>
      <c r="AB189" s="116"/>
      <c r="AC189" s="116"/>
      <c r="AD189" s="116"/>
      <c r="AE189" s="116"/>
    </row>
    <row r="190" spans="4:49" ht="12.75" hidden="1" customHeight="1">
      <c r="D190" s="115" t="s">
        <v>63</v>
      </c>
      <c r="E190" s="115"/>
      <c r="F190" s="115"/>
      <c r="G190" s="115"/>
      <c r="H190" s="115"/>
      <c r="I190" s="115"/>
      <c r="J190" s="115"/>
      <c r="K190" s="115"/>
      <c r="L190" s="115"/>
      <c r="M190" s="115"/>
      <c r="N190" s="115"/>
      <c r="O190" s="115"/>
      <c r="P190" s="115"/>
      <c r="Q190" s="115"/>
      <c r="S190" s="115" t="s">
        <v>630</v>
      </c>
      <c r="T190" s="116"/>
      <c r="U190" s="116"/>
      <c r="V190" s="116"/>
      <c r="W190" s="116"/>
      <c r="X190" s="116"/>
      <c r="Y190" s="116"/>
      <c r="Z190" s="116"/>
      <c r="AA190" s="116"/>
      <c r="AB190" s="116"/>
      <c r="AC190" s="116"/>
      <c r="AD190" s="116"/>
      <c r="AE190" s="116"/>
    </row>
    <row r="191" spans="4:49" ht="12.75" hidden="1" customHeight="1">
      <c r="D191" s="115" t="s">
        <v>65</v>
      </c>
      <c r="E191" s="115"/>
      <c r="F191" s="115"/>
      <c r="G191" s="115"/>
      <c r="H191" s="115"/>
      <c r="I191" s="115"/>
      <c r="J191" s="115"/>
      <c r="K191" s="115"/>
      <c r="L191" s="115"/>
      <c r="M191" s="115"/>
      <c r="N191" s="115"/>
      <c r="O191" s="115"/>
      <c r="P191" s="115"/>
      <c r="Q191" s="115"/>
      <c r="S191" s="115" t="s">
        <v>631</v>
      </c>
      <c r="T191" s="116"/>
      <c r="U191" s="116"/>
      <c r="V191" s="116"/>
      <c r="W191" s="116"/>
      <c r="X191" s="116"/>
      <c r="Y191" s="116"/>
      <c r="Z191" s="116"/>
      <c r="AA191" s="116"/>
      <c r="AB191" s="116"/>
      <c r="AC191" s="116"/>
      <c r="AD191" s="116"/>
      <c r="AE191" s="116"/>
    </row>
    <row r="192" spans="4:49" ht="12.75" hidden="1" customHeight="1">
      <c r="D192" s="115" t="s">
        <v>67</v>
      </c>
      <c r="E192" s="115"/>
      <c r="F192" s="115"/>
      <c r="G192" s="115"/>
      <c r="H192" s="115"/>
      <c r="I192" s="115"/>
      <c r="J192" s="115"/>
      <c r="K192" s="115"/>
      <c r="L192" s="115"/>
      <c r="M192" s="115"/>
      <c r="N192" s="115"/>
      <c r="O192" s="115"/>
      <c r="P192" s="115"/>
      <c r="Q192" s="115"/>
      <c r="S192" s="115" t="s">
        <v>632</v>
      </c>
      <c r="T192" s="116"/>
      <c r="U192" s="116"/>
      <c r="V192" s="116"/>
      <c r="W192" s="116"/>
      <c r="X192" s="116"/>
      <c r="Y192" s="116"/>
      <c r="Z192" s="116"/>
      <c r="AA192" s="116"/>
      <c r="AB192" s="116"/>
      <c r="AC192" s="116"/>
      <c r="AD192" s="116"/>
      <c r="AE192" s="116"/>
    </row>
    <row r="193" spans="4:31" ht="12.75" hidden="1" customHeight="1">
      <c r="D193" s="115" t="s">
        <v>69</v>
      </c>
      <c r="E193" s="115"/>
      <c r="F193" s="115"/>
      <c r="G193" s="115"/>
      <c r="H193" s="115"/>
      <c r="I193" s="115"/>
      <c r="J193" s="115"/>
      <c r="K193" s="115"/>
      <c r="L193" s="115"/>
      <c r="M193" s="115"/>
      <c r="N193" s="115"/>
      <c r="O193" s="115"/>
      <c r="P193" s="115"/>
      <c r="Q193" s="115"/>
      <c r="S193" s="115" t="s">
        <v>633</v>
      </c>
      <c r="T193" s="116"/>
      <c r="U193" s="116"/>
      <c r="V193" s="116"/>
      <c r="W193" s="116"/>
      <c r="X193" s="116"/>
      <c r="Y193" s="116"/>
      <c r="Z193" s="116"/>
      <c r="AA193" s="116"/>
      <c r="AB193" s="116"/>
      <c r="AC193" s="116"/>
      <c r="AD193" s="116"/>
      <c r="AE193" s="116"/>
    </row>
    <row r="194" spans="4:31" ht="12.75" hidden="1" customHeight="1">
      <c r="D194" s="115" t="s">
        <v>71</v>
      </c>
      <c r="E194" s="115"/>
      <c r="F194" s="115"/>
      <c r="G194" s="115"/>
      <c r="H194" s="115"/>
      <c r="I194" s="115"/>
      <c r="J194" s="115"/>
      <c r="K194" s="115"/>
      <c r="L194" s="115"/>
      <c r="M194" s="115"/>
      <c r="N194" s="115"/>
      <c r="O194" s="115"/>
      <c r="P194" s="115"/>
      <c r="Q194" s="115"/>
      <c r="S194" s="115" t="s">
        <v>634</v>
      </c>
      <c r="T194" s="116"/>
      <c r="U194" s="116"/>
      <c r="V194" s="116"/>
      <c r="W194" s="116"/>
      <c r="X194" s="116"/>
      <c r="Y194" s="116"/>
      <c r="Z194" s="116"/>
      <c r="AA194" s="116"/>
      <c r="AB194" s="116"/>
      <c r="AC194" s="116"/>
      <c r="AD194" s="116"/>
      <c r="AE194" s="116"/>
    </row>
    <row r="195" spans="4:31" ht="12.75" hidden="1" customHeight="1">
      <c r="D195" s="115" t="s">
        <v>73</v>
      </c>
      <c r="E195" s="115"/>
      <c r="F195" s="115"/>
      <c r="G195" s="115"/>
      <c r="H195" s="115"/>
      <c r="I195" s="115"/>
      <c r="J195" s="115"/>
      <c r="K195" s="115"/>
      <c r="L195" s="115"/>
      <c r="M195" s="115"/>
      <c r="N195" s="115"/>
      <c r="O195" s="115"/>
      <c r="P195" s="115"/>
      <c r="Q195" s="115"/>
      <c r="S195" s="115" t="s">
        <v>635</v>
      </c>
      <c r="T195" s="116"/>
      <c r="U195" s="116"/>
      <c r="V195" s="116"/>
      <c r="W195" s="116"/>
      <c r="X195" s="116"/>
      <c r="Y195" s="116"/>
      <c r="Z195" s="116"/>
      <c r="AA195" s="116"/>
      <c r="AB195" s="116"/>
      <c r="AC195" s="116"/>
      <c r="AD195" s="116"/>
      <c r="AE195" s="116"/>
    </row>
    <row r="196" spans="4:31" ht="12.75" hidden="1" customHeight="1">
      <c r="D196" s="115" t="s">
        <v>75</v>
      </c>
      <c r="E196" s="115"/>
      <c r="F196" s="115"/>
      <c r="G196" s="115"/>
      <c r="H196" s="115"/>
      <c r="I196" s="115"/>
      <c r="J196" s="115"/>
      <c r="K196" s="115"/>
      <c r="L196" s="115"/>
      <c r="M196" s="115"/>
      <c r="N196" s="115"/>
      <c r="O196" s="115"/>
      <c r="P196" s="115"/>
      <c r="Q196" s="115"/>
      <c r="S196" s="115" t="s">
        <v>636</v>
      </c>
      <c r="T196" s="116"/>
      <c r="U196" s="116"/>
      <c r="V196" s="116"/>
      <c r="W196" s="116"/>
      <c r="X196" s="116"/>
      <c r="Y196" s="116"/>
      <c r="Z196" s="116"/>
      <c r="AA196" s="116"/>
      <c r="AB196" s="116"/>
      <c r="AC196" s="116"/>
      <c r="AD196" s="116"/>
      <c r="AE196" s="116"/>
    </row>
    <row r="197" spans="4:31" ht="12.75" hidden="1" customHeight="1">
      <c r="D197" s="115" t="s">
        <v>77</v>
      </c>
      <c r="E197" s="115"/>
      <c r="F197" s="115"/>
      <c r="G197" s="115"/>
      <c r="H197" s="115"/>
      <c r="I197" s="115"/>
      <c r="J197" s="115"/>
      <c r="K197" s="115"/>
      <c r="L197" s="115"/>
      <c r="M197" s="115"/>
      <c r="N197" s="115"/>
      <c r="O197" s="115"/>
      <c r="P197" s="115"/>
      <c r="Q197" s="115"/>
      <c r="S197" s="115" t="s">
        <v>637</v>
      </c>
      <c r="T197" s="116"/>
      <c r="U197" s="116"/>
      <c r="V197" s="116"/>
      <c r="W197" s="116"/>
      <c r="X197" s="116"/>
      <c r="Y197" s="116"/>
      <c r="Z197" s="116"/>
      <c r="AA197" s="116"/>
      <c r="AB197" s="116"/>
      <c r="AC197" s="116"/>
      <c r="AD197" s="116"/>
      <c r="AE197" s="116"/>
    </row>
    <row r="198" spans="4:31" ht="12.75" hidden="1" customHeight="1">
      <c r="D198" s="115" t="s">
        <v>79</v>
      </c>
      <c r="E198" s="115"/>
      <c r="F198" s="115"/>
      <c r="G198" s="115"/>
      <c r="H198" s="115"/>
      <c r="I198" s="115"/>
      <c r="J198" s="115"/>
      <c r="K198" s="115"/>
      <c r="L198" s="115"/>
      <c r="M198" s="115"/>
      <c r="N198" s="115"/>
      <c r="O198" s="115"/>
      <c r="P198" s="115"/>
      <c r="Q198" s="115"/>
      <c r="S198" s="115" t="s">
        <v>638</v>
      </c>
      <c r="T198" s="116"/>
      <c r="U198" s="116"/>
      <c r="V198" s="116"/>
      <c r="W198" s="116"/>
      <c r="X198" s="116"/>
      <c r="Y198" s="116"/>
      <c r="Z198" s="116"/>
      <c r="AA198" s="116"/>
      <c r="AB198" s="116"/>
      <c r="AC198" s="116"/>
      <c r="AD198" s="116"/>
      <c r="AE198" s="116"/>
    </row>
    <row r="199" spans="4:31" ht="12.75" hidden="1" customHeight="1">
      <c r="D199" s="115" t="s">
        <v>81</v>
      </c>
      <c r="E199" s="115"/>
      <c r="F199" s="115"/>
      <c r="G199" s="115"/>
      <c r="H199" s="115"/>
      <c r="I199" s="115"/>
      <c r="J199" s="115"/>
      <c r="K199" s="115"/>
      <c r="L199" s="115"/>
      <c r="M199" s="115"/>
      <c r="N199" s="115"/>
      <c r="O199" s="115"/>
      <c r="P199" s="115"/>
      <c r="Q199" s="115"/>
      <c r="S199" s="115" t="s">
        <v>639</v>
      </c>
      <c r="T199" s="116"/>
      <c r="U199" s="116"/>
      <c r="V199" s="116"/>
      <c r="W199" s="116"/>
      <c r="X199" s="116"/>
      <c r="Y199" s="116"/>
      <c r="Z199" s="116"/>
      <c r="AA199" s="116"/>
      <c r="AB199" s="116"/>
      <c r="AC199" s="116"/>
      <c r="AD199" s="116"/>
      <c r="AE199" s="116"/>
    </row>
    <row r="200" spans="4:31" ht="12.75" hidden="1" customHeight="1">
      <c r="D200" s="115" t="s">
        <v>83</v>
      </c>
      <c r="E200" s="115"/>
      <c r="F200" s="115"/>
      <c r="G200" s="115"/>
      <c r="H200" s="115"/>
      <c r="I200" s="115"/>
      <c r="J200" s="115"/>
      <c r="K200" s="115"/>
      <c r="L200" s="115"/>
      <c r="M200" s="115"/>
      <c r="N200" s="115"/>
      <c r="O200" s="115"/>
      <c r="P200" s="115"/>
      <c r="Q200" s="115"/>
      <c r="S200" s="115" t="s">
        <v>640</v>
      </c>
      <c r="T200" s="116"/>
      <c r="U200" s="116"/>
      <c r="V200" s="116"/>
      <c r="W200" s="116"/>
      <c r="X200" s="116"/>
      <c r="Y200" s="116"/>
      <c r="Z200" s="116"/>
      <c r="AA200" s="116"/>
      <c r="AB200" s="116"/>
      <c r="AC200" s="116"/>
      <c r="AD200" s="116"/>
      <c r="AE200" s="116"/>
    </row>
    <row r="201" spans="4:31" ht="12.75" hidden="1" customHeight="1">
      <c r="D201" s="115" t="s">
        <v>85</v>
      </c>
      <c r="E201" s="115"/>
      <c r="F201" s="115"/>
      <c r="G201" s="115"/>
      <c r="H201" s="115"/>
      <c r="I201" s="115"/>
      <c r="J201" s="115"/>
      <c r="K201" s="115"/>
      <c r="L201" s="115"/>
      <c r="M201" s="115"/>
      <c r="N201" s="115"/>
      <c r="O201" s="115"/>
      <c r="P201" s="115"/>
      <c r="Q201" s="115"/>
      <c r="S201" s="115" t="s">
        <v>641</v>
      </c>
      <c r="T201" s="116"/>
      <c r="U201" s="116"/>
      <c r="V201" s="116"/>
      <c r="W201" s="116"/>
      <c r="X201" s="116"/>
      <c r="Y201" s="116"/>
      <c r="Z201" s="116"/>
      <c r="AA201" s="116"/>
      <c r="AB201" s="116"/>
      <c r="AC201" s="116"/>
      <c r="AD201" s="116"/>
      <c r="AE201" s="116"/>
    </row>
    <row r="202" spans="4:31" ht="12.75" hidden="1" customHeight="1">
      <c r="D202" s="115" t="s">
        <v>87</v>
      </c>
      <c r="E202" s="115"/>
      <c r="F202" s="115"/>
      <c r="G202" s="115"/>
      <c r="H202" s="115"/>
      <c r="I202" s="115"/>
      <c r="J202" s="115"/>
      <c r="K202" s="115"/>
      <c r="L202" s="115"/>
      <c r="M202" s="115"/>
      <c r="N202" s="115"/>
      <c r="O202" s="115"/>
      <c r="P202" s="115"/>
      <c r="Q202" s="115"/>
      <c r="S202" s="115" t="s">
        <v>642</v>
      </c>
      <c r="T202" s="116"/>
      <c r="U202" s="116"/>
      <c r="V202" s="116"/>
      <c r="W202" s="116"/>
      <c r="X202" s="116"/>
      <c r="Y202" s="116"/>
      <c r="Z202" s="116"/>
      <c r="AA202" s="116"/>
      <c r="AB202" s="116"/>
      <c r="AC202" s="116"/>
      <c r="AD202" s="116"/>
      <c r="AE202" s="116"/>
    </row>
    <row r="203" spans="4:31" ht="12.75" hidden="1" customHeight="1">
      <c r="D203" s="115" t="s">
        <v>89</v>
      </c>
      <c r="E203" s="115"/>
      <c r="F203" s="115"/>
      <c r="G203" s="115"/>
      <c r="H203" s="115"/>
      <c r="I203" s="115"/>
      <c r="J203" s="115"/>
      <c r="K203" s="115"/>
      <c r="L203" s="115"/>
      <c r="M203" s="115"/>
      <c r="N203" s="115"/>
      <c r="O203" s="115"/>
      <c r="P203" s="115"/>
      <c r="Q203" s="115"/>
      <c r="S203" s="115" t="s">
        <v>643</v>
      </c>
      <c r="T203" s="116"/>
      <c r="U203" s="116"/>
      <c r="V203" s="116"/>
      <c r="W203" s="116"/>
      <c r="X203" s="116"/>
      <c r="Y203" s="116"/>
      <c r="Z203" s="116"/>
      <c r="AA203" s="116"/>
      <c r="AB203" s="116"/>
      <c r="AC203" s="116"/>
      <c r="AD203" s="116"/>
      <c r="AE203" s="116"/>
    </row>
    <row r="204" spans="4:31" ht="12.75" hidden="1" customHeight="1">
      <c r="D204" s="115" t="s">
        <v>91</v>
      </c>
      <c r="E204" s="115"/>
      <c r="F204" s="115"/>
      <c r="G204" s="115"/>
      <c r="H204" s="115"/>
      <c r="I204" s="115"/>
      <c r="J204" s="115"/>
      <c r="K204" s="115"/>
      <c r="L204" s="115"/>
      <c r="M204" s="115"/>
      <c r="N204" s="115"/>
      <c r="O204" s="115"/>
      <c r="P204" s="115"/>
      <c r="Q204" s="115"/>
      <c r="S204" s="115" t="s">
        <v>644</v>
      </c>
      <c r="T204" s="116"/>
      <c r="U204" s="116"/>
      <c r="V204" s="116"/>
      <c r="W204" s="116"/>
      <c r="X204" s="116"/>
      <c r="Y204" s="116"/>
      <c r="Z204" s="116"/>
      <c r="AA204" s="116"/>
      <c r="AB204" s="116"/>
      <c r="AC204" s="116"/>
      <c r="AD204" s="116"/>
      <c r="AE204" s="116"/>
    </row>
    <row r="205" spans="4:31" ht="12.75" hidden="1" customHeight="1">
      <c r="D205" s="115" t="s">
        <v>93</v>
      </c>
      <c r="E205" s="115"/>
      <c r="F205" s="115"/>
      <c r="G205" s="115"/>
      <c r="H205" s="115"/>
      <c r="I205" s="115"/>
      <c r="J205" s="115"/>
      <c r="K205" s="115"/>
      <c r="L205" s="115"/>
      <c r="M205" s="115"/>
      <c r="N205" s="115"/>
      <c r="O205" s="115"/>
      <c r="P205" s="115"/>
      <c r="Q205" s="115"/>
      <c r="S205" s="115" t="s">
        <v>645</v>
      </c>
      <c r="T205" s="116"/>
      <c r="U205" s="116"/>
      <c r="V205" s="116"/>
      <c r="W205" s="116"/>
      <c r="X205" s="116"/>
      <c r="Y205" s="116"/>
      <c r="Z205" s="116"/>
      <c r="AA205" s="116"/>
      <c r="AB205" s="116"/>
      <c r="AC205" s="116"/>
      <c r="AD205" s="116"/>
      <c r="AE205" s="116"/>
    </row>
    <row r="206" spans="4:31" ht="12.75" hidden="1" customHeight="1">
      <c r="D206" s="115" t="s">
        <v>95</v>
      </c>
      <c r="E206" s="115"/>
      <c r="F206" s="115"/>
      <c r="G206" s="115"/>
      <c r="H206" s="115"/>
      <c r="I206" s="115"/>
      <c r="J206" s="115"/>
      <c r="K206" s="115"/>
      <c r="L206" s="115"/>
      <c r="M206" s="115"/>
      <c r="N206" s="115"/>
      <c r="O206" s="115"/>
      <c r="P206" s="115"/>
      <c r="Q206" s="115"/>
      <c r="S206" s="115" t="s">
        <v>646</v>
      </c>
      <c r="T206" s="116"/>
      <c r="U206" s="116"/>
      <c r="V206" s="116"/>
      <c r="W206" s="116"/>
      <c r="X206" s="116"/>
      <c r="Y206" s="116"/>
      <c r="Z206" s="116"/>
      <c r="AA206" s="116"/>
      <c r="AB206" s="116"/>
      <c r="AC206" s="116"/>
      <c r="AD206" s="116"/>
      <c r="AE206" s="116"/>
    </row>
    <row r="207" spans="4:31" ht="12.75" hidden="1" customHeight="1">
      <c r="D207" s="115" t="s">
        <v>97</v>
      </c>
      <c r="E207" s="115"/>
      <c r="F207" s="115"/>
      <c r="G207" s="115"/>
      <c r="H207" s="115"/>
      <c r="I207" s="115"/>
      <c r="J207" s="115"/>
      <c r="K207" s="115"/>
      <c r="L207" s="115"/>
      <c r="M207" s="115"/>
      <c r="N207" s="115"/>
      <c r="O207" s="115"/>
      <c r="P207" s="115"/>
      <c r="Q207" s="115"/>
      <c r="S207" s="115" t="s">
        <v>647</v>
      </c>
      <c r="T207" s="116"/>
      <c r="U207" s="116"/>
      <c r="V207" s="116"/>
      <c r="W207" s="116"/>
      <c r="X207" s="116"/>
      <c r="Y207" s="116"/>
      <c r="Z207" s="116"/>
      <c r="AA207" s="116"/>
      <c r="AB207" s="116"/>
      <c r="AC207" s="116"/>
      <c r="AD207" s="116"/>
      <c r="AE207" s="116"/>
    </row>
    <row r="208" spans="4:31" ht="12.75" hidden="1" customHeight="1">
      <c r="D208" s="115" t="s">
        <v>99</v>
      </c>
      <c r="E208" s="115"/>
      <c r="F208" s="115"/>
      <c r="G208" s="115"/>
      <c r="H208" s="115"/>
      <c r="I208" s="115"/>
      <c r="J208" s="115"/>
      <c r="K208" s="115"/>
      <c r="L208" s="115"/>
      <c r="M208" s="115"/>
      <c r="N208" s="115"/>
      <c r="O208" s="115"/>
      <c r="P208" s="115"/>
      <c r="Q208" s="115"/>
      <c r="S208" s="115" t="s">
        <v>648</v>
      </c>
      <c r="T208" s="116"/>
      <c r="U208" s="116"/>
      <c r="V208" s="116"/>
      <c r="W208" s="116"/>
      <c r="X208" s="116"/>
      <c r="Y208" s="116"/>
      <c r="Z208" s="116"/>
      <c r="AA208" s="116"/>
      <c r="AB208" s="116"/>
      <c r="AC208" s="116"/>
      <c r="AD208" s="116"/>
      <c r="AE208" s="116"/>
    </row>
    <row r="209" spans="4:31" ht="12.75" hidden="1" customHeight="1">
      <c r="D209" s="115" t="s">
        <v>100</v>
      </c>
      <c r="E209" s="115"/>
      <c r="F209" s="115"/>
      <c r="G209" s="115"/>
      <c r="H209" s="115"/>
      <c r="I209" s="115"/>
      <c r="J209" s="115"/>
      <c r="K209" s="115"/>
      <c r="L209" s="115"/>
      <c r="M209" s="115"/>
      <c r="N209" s="115"/>
      <c r="O209" s="115"/>
      <c r="P209" s="115"/>
      <c r="Q209" s="115"/>
      <c r="S209" s="115" t="s">
        <v>649</v>
      </c>
      <c r="T209" s="116"/>
      <c r="U209" s="116"/>
      <c r="V209" s="116"/>
      <c r="W209" s="116"/>
      <c r="X209" s="116"/>
      <c r="Y209" s="116"/>
      <c r="Z209" s="116"/>
      <c r="AA209" s="116"/>
      <c r="AB209" s="116"/>
      <c r="AC209" s="116"/>
      <c r="AD209" s="116"/>
      <c r="AE209" s="116"/>
    </row>
    <row r="210" spans="4:31" ht="12.75" hidden="1" customHeight="1">
      <c r="D210" s="115" t="s">
        <v>101</v>
      </c>
      <c r="E210" s="115"/>
      <c r="F210" s="115"/>
      <c r="G210" s="115"/>
      <c r="H210" s="115"/>
      <c r="I210" s="115"/>
      <c r="J210" s="115"/>
      <c r="K210" s="115"/>
      <c r="L210" s="115"/>
      <c r="M210" s="115"/>
      <c r="N210" s="115"/>
      <c r="O210" s="115"/>
      <c r="P210" s="115"/>
      <c r="Q210" s="115"/>
      <c r="S210" s="115" t="s">
        <v>650</v>
      </c>
      <c r="T210" s="116"/>
      <c r="U210" s="116"/>
      <c r="V210" s="116"/>
      <c r="W210" s="116"/>
      <c r="X210" s="116"/>
      <c r="Y210" s="116"/>
      <c r="Z210" s="116"/>
      <c r="AA210" s="116"/>
      <c r="AB210" s="116"/>
      <c r="AC210" s="116"/>
      <c r="AD210" s="116"/>
      <c r="AE210" s="116"/>
    </row>
    <row r="211" spans="4:31" ht="12.75" hidden="1" customHeight="1">
      <c r="S211" s="115" t="s">
        <v>651</v>
      </c>
      <c r="T211" s="116"/>
      <c r="U211" s="116"/>
      <c r="V211" s="116"/>
      <c r="W211" s="116"/>
      <c r="X211" s="116"/>
      <c r="Y211" s="116"/>
      <c r="Z211" s="116"/>
      <c r="AA211" s="116"/>
      <c r="AB211" s="116"/>
      <c r="AC211" s="116"/>
      <c r="AD211" s="116"/>
      <c r="AE211" s="116"/>
    </row>
    <row r="212" spans="4:31" ht="12.75" hidden="1" customHeight="1">
      <c r="S212" s="115" t="s">
        <v>652</v>
      </c>
      <c r="T212" s="116"/>
      <c r="U212" s="116"/>
      <c r="V212" s="116"/>
      <c r="W212" s="116"/>
      <c r="X212" s="116"/>
      <c r="Y212" s="116"/>
      <c r="Z212" s="116"/>
      <c r="AA212" s="116"/>
      <c r="AB212" s="116"/>
      <c r="AC212" s="116"/>
      <c r="AD212" s="116"/>
      <c r="AE212" s="116"/>
    </row>
    <row r="213" spans="4:31" ht="12.75" hidden="1" customHeight="1">
      <c r="S213" s="115" t="s">
        <v>653</v>
      </c>
      <c r="T213" s="116"/>
      <c r="U213" s="116"/>
      <c r="V213" s="116"/>
      <c r="W213" s="116"/>
      <c r="X213" s="116"/>
      <c r="Y213" s="116"/>
      <c r="Z213" s="116"/>
      <c r="AA213" s="116"/>
      <c r="AB213" s="116"/>
      <c r="AC213" s="116"/>
      <c r="AD213" s="116"/>
      <c r="AE213" s="116"/>
    </row>
    <row r="214" spans="4:31" ht="12.75" hidden="1" customHeight="1">
      <c r="S214" s="115" t="s">
        <v>654</v>
      </c>
      <c r="T214" s="116"/>
      <c r="U214" s="116"/>
      <c r="V214" s="116"/>
      <c r="W214" s="116"/>
      <c r="X214" s="116"/>
      <c r="Y214" s="116"/>
      <c r="Z214" s="116"/>
      <c r="AA214" s="116"/>
      <c r="AB214" s="116"/>
      <c r="AC214" s="116"/>
      <c r="AD214" s="116"/>
      <c r="AE214" s="116"/>
    </row>
    <row r="215" spans="4:31" ht="12.75" hidden="1" customHeight="1">
      <c r="S215" s="115" t="s">
        <v>655</v>
      </c>
      <c r="T215" s="116"/>
      <c r="U215" s="116"/>
      <c r="V215" s="116"/>
      <c r="W215" s="116"/>
      <c r="X215" s="116"/>
      <c r="Y215" s="116"/>
      <c r="Z215" s="116"/>
      <c r="AA215" s="116"/>
      <c r="AB215" s="116"/>
      <c r="AC215" s="116"/>
      <c r="AD215" s="116"/>
      <c r="AE215" s="116"/>
    </row>
    <row r="216" spans="4:31" ht="12.75" hidden="1" customHeight="1">
      <c r="S216" s="115" t="s">
        <v>656</v>
      </c>
      <c r="T216" s="116"/>
      <c r="U216" s="116"/>
      <c r="V216" s="116"/>
      <c r="W216" s="116"/>
      <c r="X216" s="116"/>
      <c r="Y216" s="116"/>
      <c r="Z216" s="116"/>
      <c r="AA216" s="116"/>
      <c r="AB216" s="116"/>
      <c r="AC216" s="116"/>
      <c r="AD216" s="116"/>
      <c r="AE216" s="116"/>
    </row>
    <row r="217" spans="4:31" ht="12.75" hidden="1" customHeight="1">
      <c r="S217" s="115" t="s">
        <v>657</v>
      </c>
      <c r="T217" s="116"/>
      <c r="U217" s="116"/>
      <c r="V217" s="116"/>
      <c r="W217" s="116"/>
      <c r="X217" s="116"/>
      <c r="Y217" s="116"/>
      <c r="Z217" s="116"/>
      <c r="AA217" s="116"/>
      <c r="AB217" s="116"/>
      <c r="AC217" s="116"/>
      <c r="AD217" s="116"/>
      <c r="AE217" s="116"/>
    </row>
    <row r="218" spans="4:31" ht="12.75" hidden="1" customHeight="1">
      <c r="S218" s="115" t="s">
        <v>658</v>
      </c>
      <c r="T218" s="116"/>
      <c r="U218" s="116"/>
      <c r="V218" s="116"/>
      <c r="W218" s="116"/>
      <c r="X218" s="116"/>
      <c r="Y218" s="116"/>
      <c r="Z218" s="116"/>
      <c r="AA218" s="116"/>
      <c r="AB218" s="116"/>
      <c r="AC218" s="116"/>
      <c r="AD218" s="116"/>
      <c r="AE218" s="116"/>
    </row>
    <row r="219" spans="4:31" ht="12.75" hidden="1" customHeight="1">
      <c r="S219" s="115" t="s">
        <v>659</v>
      </c>
      <c r="T219" s="116"/>
      <c r="U219" s="116"/>
      <c r="V219" s="116"/>
      <c r="W219" s="116"/>
      <c r="X219" s="116"/>
      <c r="Y219" s="116"/>
      <c r="Z219" s="116"/>
      <c r="AA219" s="116"/>
      <c r="AB219" s="116"/>
      <c r="AC219" s="116"/>
      <c r="AD219" s="116"/>
      <c r="AE219" s="116"/>
    </row>
    <row r="220" spans="4:31" ht="12.75" hidden="1" customHeight="1">
      <c r="S220" s="115" t="s">
        <v>660</v>
      </c>
      <c r="T220" s="116"/>
      <c r="U220" s="116"/>
      <c r="V220" s="116"/>
      <c r="W220" s="116"/>
      <c r="X220" s="116"/>
      <c r="Y220" s="116"/>
      <c r="Z220" s="116"/>
      <c r="AA220" s="116"/>
      <c r="AB220" s="116"/>
      <c r="AC220" s="116"/>
      <c r="AD220" s="116"/>
      <c r="AE220" s="116"/>
    </row>
    <row r="221" spans="4:31" ht="12.75" hidden="1" customHeight="1">
      <c r="S221" s="115" t="s">
        <v>661</v>
      </c>
      <c r="T221" s="116"/>
      <c r="U221" s="116"/>
      <c r="V221" s="116"/>
      <c r="W221" s="116"/>
      <c r="X221" s="116"/>
      <c r="Y221" s="116"/>
      <c r="Z221" s="116"/>
      <c r="AA221" s="116"/>
      <c r="AB221" s="116"/>
      <c r="AC221" s="116"/>
      <c r="AD221" s="116"/>
      <c r="AE221" s="116"/>
    </row>
    <row r="222" spans="4:31" ht="12.75" hidden="1" customHeight="1">
      <c r="S222" s="115" t="s">
        <v>662</v>
      </c>
      <c r="T222" s="116"/>
      <c r="U222" s="116"/>
      <c r="V222" s="116"/>
      <c r="W222" s="116"/>
      <c r="X222" s="116"/>
      <c r="Y222" s="116"/>
      <c r="Z222" s="116"/>
      <c r="AA222" s="116"/>
      <c r="AB222" s="116"/>
      <c r="AC222" s="116"/>
      <c r="AD222" s="116"/>
      <c r="AE222" s="116"/>
    </row>
    <row r="223" spans="4:31" ht="12.75" hidden="1" customHeight="1">
      <c r="S223" s="115" t="s">
        <v>663</v>
      </c>
      <c r="T223" s="116"/>
      <c r="U223" s="116"/>
      <c r="V223" s="116"/>
      <c r="W223" s="116"/>
      <c r="X223" s="116"/>
      <c r="Y223" s="116"/>
      <c r="Z223" s="116"/>
      <c r="AA223" s="116"/>
      <c r="AB223" s="116"/>
      <c r="AC223" s="116"/>
      <c r="AD223" s="116"/>
      <c r="AE223" s="116"/>
    </row>
    <row r="224" spans="4:31" ht="12.75" hidden="1" customHeight="1">
      <c r="S224" s="115" t="s">
        <v>664</v>
      </c>
      <c r="T224" s="116"/>
      <c r="U224" s="116"/>
      <c r="V224" s="116"/>
      <c r="W224" s="116"/>
      <c r="X224" s="116"/>
      <c r="Y224" s="116"/>
      <c r="Z224" s="116"/>
      <c r="AA224" s="116"/>
      <c r="AB224" s="116"/>
      <c r="AC224" s="116"/>
      <c r="AD224" s="116"/>
      <c r="AE224" s="116"/>
    </row>
    <row r="225" spans="19:31" ht="12.75" hidden="1" customHeight="1">
      <c r="S225" s="115" t="s">
        <v>665</v>
      </c>
      <c r="T225" s="116"/>
      <c r="U225" s="116"/>
      <c r="V225" s="116"/>
      <c r="W225" s="116"/>
      <c r="X225" s="116"/>
      <c r="Y225" s="116"/>
      <c r="Z225" s="116"/>
      <c r="AA225" s="116"/>
      <c r="AB225" s="116"/>
      <c r="AC225" s="116"/>
      <c r="AD225" s="116"/>
      <c r="AE225" s="116"/>
    </row>
    <row r="226" spans="19:31" ht="12.75" hidden="1" customHeight="1">
      <c r="S226" s="115" t="s">
        <v>666</v>
      </c>
      <c r="T226" s="116"/>
      <c r="U226" s="116"/>
      <c r="V226" s="116"/>
      <c r="W226" s="116"/>
      <c r="X226" s="116"/>
      <c r="Y226" s="116"/>
      <c r="Z226" s="116"/>
      <c r="AA226" s="116"/>
      <c r="AB226" s="116"/>
      <c r="AC226" s="116"/>
      <c r="AD226" s="116"/>
      <c r="AE226" s="116"/>
    </row>
    <row r="227" spans="19:31" ht="12.75" hidden="1" customHeight="1">
      <c r="S227" s="115" t="s">
        <v>667</v>
      </c>
      <c r="T227" s="116"/>
      <c r="U227" s="116"/>
      <c r="V227" s="116"/>
      <c r="W227" s="116"/>
      <c r="X227" s="116"/>
      <c r="Y227" s="116"/>
      <c r="Z227" s="116"/>
      <c r="AA227" s="116"/>
      <c r="AB227" s="116"/>
      <c r="AC227" s="116"/>
      <c r="AD227" s="116"/>
      <c r="AE227" s="116"/>
    </row>
    <row r="228" spans="19:31" ht="12.75" hidden="1" customHeight="1">
      <c r="S228" s="115" t="s">
        <v>668</v>
      </c>
      <c r="T228" s="116"/>
      <c r="U228" s="116"/>
      <c r="V228" s="116"/>
      <c r="W228" s="116"/>
      <c r="X228" s="116"/>
      <c r="Y228" s="116"/>
      <c r="Z228" s="116"/>
      <c r="AA228" s="116"/>
      <c r="AB228" s="116"/>
      <c r="AC228" s="116"/>
      <c r="AD228" s="116"/>
      <c r="AE228" s="116"/>
    </row>
    <row r="229" spans="19:31" ht="12.75" hidden="1" customHeight="1">
      <c r="S229" s="115" t="s">
        <v>669</v>
      </c>
      <c r="T229" s="116"/>
      <c r="U229" s="116"/>
      <c r="V229" s="116"/>
      <c r="W229" s="116"/>
      <c r="X229" s="116"/>
      <c r="Y229" s="116"/>
      <c r="Z229" s="116"/>
      <c r="AA229" s="116"/>
      <c r="AB229" s="116"/>
      <c r="AC229" s="116"/>
      <c r="AD229" s="116"/>
      <c r="AE229" s="116"/>
    </row>
    <row r="230" spans="19:31" ht="12.75" hidden="1" customHeight="1">
      <c r="S230" s="115" t="s">
        <v>670</v>
      </c>
      <c r="T230" s="116"/>
      <c r="U230" s="116"/>
      <c r="V230" s="116"/>
      <c r="W230" s="116"/>
      <c r="X230" s="116"/>
      <c r="Y230" s="116"/>
      <c r="Z230" s="116"/>
      <c r="AA230" s="116"/>
      <c r="AB230" s="116"/>
      <c r="AC230" s="116"/>
      <c r="AD230" s="116"/>
      <c r="AE230" s="116"/>
    </row>
    <row r="231" spans="19:31" hidden="1">
      <c r="S231" s="115" t="s">
        <v>671</v>
      </c>
      <c r="T231" s="116"/>
      <c r="U231" s="116"/>
      <c r="V231" s="116"/>
      <c r="W231" s="116"/>
      <c r="X231" s="116"/>
      <c r="Y231" s="116"/>
      <c r="Z231" s="116"/>
      <c r="AA231" s="116"/>
      <c r="AB231" s="116"/>
      <c r="AC231" s="116"/>
      <c r="AD231" s="116"/>
      <c r="AE231" s="116"/>
    </row>
    <row r="232" spans="19:31" hidden="1">
      <c r="S232" s="115" t="s">
        <v>672</v>
      </c>
      <c r="T232" s="116"/>
      <c r="U232" s="116"/>
      <c r="V232" s="116"/>
      <c r="W232" s="116"/>
      <c r="X232" s="116"/>
      <c r="Y232" s="116"/>
      <c r="Z232" s="116"/>
      <c r="AA232" s="116"/>
      <c r="AB232" s="116"/>
      <c r="AC232" s="116"/>
      <c r="AD232" s="116"/>
      <c r="AE232" s="116"/>
    </row>
    <row r="233" spans="19:31" hidden="1">
      <c r="S233" s="115" t="s">
        <v>673</v>
      </c>
      <c r="T233" s="116"/>
      <c r="U233" s="116"/>
      <c r="V233" s="116"/>
      <c r="W233" s="116"/>
      <c r="X233" s="116"/>
      <c r="Y233" s="116"/>
      <c r="Z233" s="116"/>
      <c r="AA233" s="116"/>
      <c r="AB233" s="116"/>
      <c r="AC233" s="116"/>
      <c r="AD233" s="116"/>
      <c r="AE233" s="116"/>
    </row>
    <row r="234" spans="19:31" hidden="1">
      <c r="S234" s="115" t="s">
        <v>674</v>
      </c>
      <c r="T234" s="116"/>
      <c r="U234" s="116"/>
      <c r="V234" s="116"/>
      <c r="W234" s="116"/>
      <c r="X234" s="116"/>
      <c r="Y234" s="116"/>
      <c r="Z234" s="116"/>
      <c r="AA234" s="116"/>
      <c r="AB234" s="116"/>
      <c r="AC234" s="116"/>
      <c r="AD234" s="116"/>
      <c r="AE234" s="116"/>
    </row>
    <row r="235" spans="19:31" hidden="1">
      <c r="S235" s="115" t="s">
        <v>675</v>
      </c>
      <c r="T235" s="116"/>
      <c r="U235" s="116"/>
      <c r="V235" s="116"/>
      <c r="W235" s="116"/>
      <c r="X235" s="116"/>
      <c r="Y235" s="116"/>
      <c r="Z235" s="116"/>
      <c r="AA235" s="116"/>
      <c r="AB235" s="116"/>
      <c r="AC235" s="116"/>
      <c r="AD235" s="116"/>
      <c r="AE235" s="116"/>
    </row>
    <row r="236" spans="19:31" hidden="1">
      <c r="S236" s="115" t="s">
        <v>676</v>
      </c>
      <c r="T236" s="116"/>
      <c r="U236" s="116"/>
      <c r="V236" s="116"/>
      <c r="W236" s="116"/>
      <c r="X236" s="116"/>
      <c r="Y236" s="116"/>
      <c r="Z236" s="116"/>
      <c r="AA236" s="116"/>
      <c r="AB236" s="116"/>
      <c r="AC236" s="116"/>
      <c r="AD236" s="116"/>
      <c r="AE236" s="116"/>
    </row>
    <row r="237" spans="19:31" hidden="1">
      <c r="S237" s="115" t="s">
        <v>677</v>
      </c>
      <c r="T237" s="116"/>
      <c r="U237" s="116"/>
      <c r="V237" s="116"/>
      <c r="W237" s="116"/>
      <c r="X237" s="116"/>
      <c r="Y237" s="116"/>
      <c r="Z237" s="116"/>
      <c r="AA237" s="116"/>
      <c r="AB237" s="116"/>
      <c r="AC237" s="116"/>
      <c r="AD237" s="116"/>
      <c r="AE237" s="116"/>
    </row>
    <row r="238" spans="19:31" hidden="1">
      <c r="S238" s="115" t="s">
        <v>678</v>
      </c>
      <c r="T238" s="116"/>
      <c r="U238" s="116"/>
      <c r="V238" s="116"/>
      <c r="W238" s="116"/>
      <c r="X238" s="116"/>
      <c r="Y238" s="116"/>
      <c r="Z238" s="116"/>
      <c r="AA238" s="116"/>
      <c r="AB238" s="116"/>
      <c r="AC238" s="116"/>
      <c r="AD238" s="116"/>
      <c r="AE238" s="116"/>
    </row>
    <row r="239" spans="19:31" hidden="1">
      <c r="S239" s="115" t="s">
        <v>679</v>
      </c>
      <c r="T239" s="116"/>
      <c r="U239" s="116"/>
      <c r="V239" s="116"/>
      <c r="W239" s="116"/>
      <c r="X239" s="116"/>
      <c r="Y239" s="116"/>
      <c r="Z239" s="116"/>
      <c r="AA239" s="116"/>
      <c r="AB239" s="116"/>
      <c r="AC239" s="116"/>
      <c r="AD239" s="116"/>
      <c r="AE239" s="116"/>
    </row>
    <row r="240" spans="19:31" hidden="1">
      <c r="S240" s="115" t="s">
        <v>680</v>
      </c>
      <c r="T240" s="116"/>
      <c r="U240" s="116"/>
      <c r="V240" s="116"/>
      <c r="W240" s="116"/>
      <c r="X240" s="116"/>
      <c r="Y240" s="116"/>
      <c r="Z240" s="116"/>
      <c r="AA240" s="116"/>
      <c r="AB240" s="116"/>
      <c r="AC240" s="116"/>
      <c r="AD240" s="116"/>
      <c r="AE240" s="116"/>
    </row>
    <row r="241" spans="19:31" hidden="1">
      <c r="S241" s="115" t="s">
        <v>681</v>
      </c>
      <c r="T241" s="116"/>
      <c r="U241" s="116"/>
      <c r="V241" s="116"/>
      <c r="W241" s="116"/>
      <c r="X241" s="116"/>
      <c r="Y241" s="116"/>
      <c r="Z241" s="116"/>
      <c r="AA241" s="116"/>
      <c r="AB241" s="116"/>
      <c r="AC241" s="116"/>
      <c r="AD241" s="116"/>
      <c r="AE241" s="116"/>
    </row>
    <row r="242" spans="19:31" hidden="1">
      <c r="S242" s="115" t="s">
        <v>682</v>
      </c>
      <c r="T242" s="116"/>
      <c r="U242" s="116"/>
      <c r="V242" s="116"/>
      <c r="W242" s="116"/>
      <c r="X242" s="116"/>
      <c r="Y242" s="116"/>
      <c r="Z242" s="116"/>
      <c r="AA242" s="116"/>
      <c r="AB242" s="116"/>
      <c r="AC242" s="116"/>
      <c r="AD242" s="116"/>
      <c r="AE242" s="116"/>
    </row>
    <row r="243" spans="19:31" hidden="1">
      <c r="S243" s="115" t="s">
        <v>683</v>
      </c>
      <c r="T243" s="116"/>
      <c r="U243" s="116"/>
      <c r="V243" s="116"/>
      <c r="W243" s="116"/>
      <c r="X243" s="116"/>
      <c r="Y243" s="116"/>
      <c r="Z243" s="116"/>
      <c r="AA243" s="116"/>
      <c r="AB243" s="116"/>
      <c r="AC243" s="116"/>
      <c r="AD243" s="116"/>
      <c r="AE243" s="116"/>
    </row>
    <row r="244" spans="19:31" hidden="1">
      <c r="S244" s="115" t="s">
        <v>684</v>
      </c>
      <c r="T244" s="116"/>
      <c r="U244" s="116"/>
      <c r="V244" s="116"/>
      <c r="W244" s="116"/>
      <c r="X244" s="116"/>
      <c r="Y244" s="116"/>
      <c r="Z244" s="116"/>
      <c r="AA244" s="116"/>
      <c r="AB244" s="116"/>
      <c r="AC244" s="116"/>
      <c r="AD244" s="116"/>
      <c r="AE244" s="116"/>
    </row>
    <row r="245" spans="19:31" hidden="1">
      <c r="S245" s="115" t="s">
        <v>685</v>
      </c>
      <c r="T245" s="116"/>
      <c r="U245" s="116"/>
      <c r="V245" s="116"/>
      <c r="W245" s="116"/>
      <c r="X245" s="116"/>
      <c r="Y245" s="116"/>
      <c r="Z245" s="116"/>
      <c r="AA245" s="116"/>
      <c r="AB245" s="116"/>
      <c r="AC245" s="116"/>
      <c r="AD245" s="116"/>
      <c r="AE245" s="116"/>
    </row>
    <row r="246" spans="19:31" hidden="1">
      <c r="S246" s="115" t="s">
        <v>686</v>
      </c>
      <c r="T246" s="116"/>
      <c r="U246" s="116"/>
      <c r="V246" s="116"/>
      <c r="W246" s="116"/>
      <c r="X246" s="116"/>
      <c r="Y246" s="116"/>
      <c r="Z246" s="116"/>
      <c r="AA246" s="116"/>
      <c r="AB246" s="116"/>
      <c r="AC246" s="116"/>
      <c r="AD246" s="116"/>
      <c r="AE246" s="116"/>
    </row>
    <row r="247" spans="19:31" hidden="1">
      <c r="S247" s="115" t="s">
        <v>687</v>
      </c>
      <c r="T247" s="116"/>
      <c r="U247" s="116"/>
      <c r="V247" s="116"/>
      <c r="W247" s="116"/>
      <c r="X247" s="116"/>
      <c r="Y247" s="116"/>
      <c r="Z247" s="116"/>
      <c r="AA247" s="116"/>
      <c r="AB247" s="116"/>
      <c r="AC247" s="116"/>
      <c r="AD247" s="116"/>
      <c r="AE247" s="116"/>
    </row>
    <row r="248" spans="19:31" hidden="1">
      <c r="S248" s="115" t="s">
        <v>688</v>
      </c>
      <c r="T248" s="116"/>
      <c r="U248" s="116"/>
      <c r="V248" s="116"/>
      <c r="W248" s="116"/>
      <c r="X248" s="116"/>
      <c r="Y248" s="116"/>
      <c r="Z248" s="116"/>
      <c r="AA248" s="116"/>
      <c r="AB248" s="116"/>
      <c r="AC248" s="116"/>
      <c r="AD248" s="116"/>
      <c r="AE248" s="116"/>
    </row>
    <row r="249" spans="19:31" hidden="1">
      <c r="S249" s="115" t="s">
        <v>689</v>
      </c>
      <c r="T249" s="116"/>
      <c r="U249" s="116"/>
      <c r="V249" s="116"/>
      <c r="W249" s="116"/>
      <c r="X249" s="116"/>
      <c r="Y249" s="116"/>
      <c r="Z249" s="116"/>
      <c r="AA249" s="116"/>
      <c r="AB249" s="116"/>
      <c r="AC249" s="116"/>
      <c r="AD249" s="116"/>
      <c r="AE249" s="116"/>
    </row>
    <row r="250" spans="19:31" hidden="1">
      <c r="S250" s="115" t="s">
        <v>690</v>
      </c>
      <c r="T250" s="116"/>
      <c r="U250" s="116"/>
      <c r="V250" s="116"/>
      <c r="W250" s="116"/>
      <c r="X250" s="116"/>
      <c r="Y250" s="116"/>
      <c r="Z250" s="116"/>
      <c r="AA250" s="116"/>
      <c r="AB250" s="116"/>
      <c r="AC250" s="116"/>
      <c r="AD250" s="116"/>
      <c r="AE250" s="116"/>
    </row>
    <row r="251" spans="19:31" hidden="1">
      <c r="S251" s="115" t="s">
        <v>691</v>
      </c>
      <c r="T251" s="116"/>
      <c r="U251" s="116"/>
      <c r="V251" s="116"/>
      <c r="W251" s="116"/>
      <c r="X251" s="116"/>
      <c r="Y251" s="116"/>
      <c r="Z251" s="116"/>
      <c r="AA251" s="116"/>
      <c r="AB251" s="116"/>
      <c r="AC251" s="116"/>
      <c r="AD251" s="116"/>
      <c r="AE251" s="116"/>
    </row>
    <row r="252" spans="19:31" hidden="1">
      <c r="S252" s="115" t="s">
        <v>692</v>
      </c>
      <c r="T252" s="116"/>
      <c r="U252" s="116"/>
      <c r="V252" s="116"/>
      <c r="W252" s="116"/>
      <c r="X252" s="116"/>
      <c r="Y252" s="116"/>
      <c r="Z252" s="116"/>
      <c r="AA252" s="116"/>
      <c r="AB252" s="116"/>
      <c r="AC252" s="116"/>
      <c r="AD252" s="116"/>
      <c r="AE252" s="116"/>
    </row>
    <row r="253" spans="19:31" hidden="1">
      <c r="S253" s="115" t="s">
        <v>693</v>
      </c>
      <c r="T253" s="116"/>
      <c r="U253" s="116"/>
      <c r="V253" s="116"/>
      <c r="W253" s="116"/>
      <c r="X253" s="116"/>
      <c r="Y253" s="116"/>
      <c r="Z253" s="116"/>
      <c r="AA253" s="116"/>
      <c r="AB253" s="116"/>
      <c r="AC253" s="116"/>
      <c r="AD253" s="116"/>
      <c r="AE253" s="116"/>
    </row>
    <row r="254" spans="19:31" hidden="1">
      <c r="S254" s="115" t="s">
        <v>694</v>
      </c>
      <c r="T254" s="116"/>
      <c r="U254" s="116"/>
      <c r="V254" s="116"/>
      <c r="W254" s="116"/>
      <c r="X254" s="116"/>
      <c r="Y254" s="116"/>
      <c r="Z254" s="116"/>
      <c r="AA254" s="116"/>
      <c r="AB254" s="116"/>
      <c r="AC254" s="116"/>
      <c r="AD254" s="116"/>
      <c r="AE254" s="116"/>
    </row>
    <row r="255" spans="19:31" hidden="1">
      <c r="S255" s="115" t="s">
        <v>695</v>
      </c>
      <c r="T255" s="116"/>
      <c r="U255" s="116"/>
      <c r="V255" s="116"/>
      <c r="W255" s="116"/>
      <c r="X255" s="116"/>
      <c r="Y255" s="116"/>
      <c r="Z255" s="116"/>
      <c r="AA255" s="116"/>
      <c r="AB255" s="116"/>
      <c r="AC255" s="116"/>
      <c r="AD255" s="116"/>
      <c r="AE255" s="116"/>
    </row>
    <row r="256" spans="19:31" hidden="1">
      <c r="S256" s="115" t="s">
        <v>696</v>
      </c>
      <c r="T256" s="116"/>
      <c r="U256" s="116"/>
      <c r="V256" s="116"/>
      <c r="W256" s="116"/>
      <c r="X256" s="116"/>
      <c r="Y256" s="116"/>
      <c r="Z256" s="116"/>
      <c r="AA256" s="116"/>
      <c r="AB256" s="116"/>
      <c r="AC256" s="116"/>
      <c r="AD256" s="116"/>
      <c r="AE256" s="116"/>
    </row>
    <row r="257" spans="19:31" hidden="1">
      <c r="S257" s="115" t="s">
        <v>697</v>
      </c>
      <c r="T257" s="116"/>
      <c r="U257" s="116"/>
      <c r="V257" s="116"/>
      <c r="W257" s="116"/>
      <c r="X257" s="116"/>
      <c r="Y257" s="116"/>
      <c r="Z257" s="116"/>
      <c r="AA257" s="116"/>
      <c r="AB257" s="116"/>
      <c r="AC257" s="116"/>
      <c r="AD257" s="116"/>
      <c r="AE257" s="116"/>
    </row>
    <row r="258" spans="19:31" hidden="1">
      <c r="S258" s="115" t="s">
        <v>698</v>
      </c>
      <c r="T258" s="116"/>
      <c r="U258" s="116"/>
      <c r="V258" s="116"/>
      <c r="W258" s="116"/>
      <c r="X258" s="116"/>
      <c r="Y258" s="116"/>
      <c r="Z258" s="116"/>
      <c r="AA258" s="116"/>
      <c r="AB258" s="116"/>
      <c r="AC258" s="116"/>
      <c r="AD258" s="116"/>
      <c r="AE258" s="116"/>
    </row>
    <row r="259" spans="19:31" hidden="1">
      <c r="S259" s="115" t="s">
        <v>699</v>
      </c>
      <c r="T259" s="116"/>
      <c r="U259" s="116"/>
      <c r="V259" s="116"/>
      <c r="W259" s="116"/>
      <c r="X259" s="116"/>
      <c r="Y259" s="116"/>
      <c r="Z259" s="116"/>
      <c r="AA259" s="116"/>
      <c r="AB259" s="116"/>
      <c r="AC259" s="116"/>
      <c r="AD259" s="116"/>
      <c r="AE259" s="116"/>
    </row>
    <row r="260" spans="19:31" hidden="1">
      <c r="S260" s="115" t="s">
        <v>700</v>
      </c>
      <c r="T260" s="116"/>
      <c r="U260" s="116"/>
      <c r="V260" s="116"/>
      <c r="W260" s="116"/>
      <c r="X260" s="116"/>
      <c r="Y260" s="116"/>
      <c r="Z260" s="116"/>
      <c r="AA260" s="116"/>
      <c r="AB260" s="116"/>
      <c r="AC260" s="116"/>
      <c r="AD260" s="116"/>
      <c r="AE260" s="116"/>
    </row>
    <row r="261" spans="19:31" hidden="1">
      <c r="S261" s="115" t="s">
        <v>701</v>
      </c>
      <c r="T261" s="116"/>
      <c r="U261" s="116"/>
      <c r="V261" s="116"/>
      <c r="W261" s="116"/>
      <c r="X261" s="116"/>
      <c r="Y261" s="116"/>
      <c r="Z261" s="116"/>
      <c r="AA261" s="116"/>
      <c r="AB261" s="116"/>
      <c r="AC261" s="116"/>
      <c r="AD261" s="116"/>
      <c r="AE261" s="116"/>
    </row>
    <row r="262" spans="19:31" hidden="1">
      <c r="S262" s="115" t="s">
        <v>702</v>
      </c>
      <c r="T262" s="116"/>
      <c r="U262" s="116"/>
      <c r="V262" s="116"/>
      <c r="W262" s="116"/>
      <c r="X262" s="116"/>
      <c r="Y262" s="116"/>
      <c r="Z262" s="116"/>
      <c r="AA262" s="116"/>
      <c r="AB262" s="116"/>
      <c r="AC262" s="116"/>
      <c r="AD262" s="116"/>
      <c r="AE262" s="116"/>
    </row>
    <row r="263" spans="19:31" hidden="1">
      <c r="S263" s="115" t="s">
        <v>703</v>
      </c>
      <c r="T263" s="116"/>
      <c r="U263" s="116"/>
      <c r="V263" s="116"/>
      <c r="W263" s="116"/>
      <c r="X263" s="116"/>
      <c r="Y263" s="116"/>
      <c r="Z263" s="116"/>
      <c r="AA263" s="116"/>
      <c r="AB263" s="116"/>
      <c r="AC263" s="116"/>
      <c r="AD263" s="116"/>
      <c r="AE263" s="116"/>
    </row>
    <row r="264" spans="19:31" hidden="1">
      <c r="S264" s="115" t="s">
        <v>704</v>
      </c>
      <c r="T264" s="116"/>
      <c r="U264" s="116"/>
      <c r="V264" s="116"/>
      <c r="W264" s="116"/>
      <c r="X264" s="116"/>
      <c r="Y264" s="116"/>
      <c r="Z264" s="116"/>
      <c r="AA264" s="116"/>
      <c r="AB264" s="116"/>
      <c r="AC264" s="116"/>
      <c r="AD264" s="116"/>
      <c r="AE264" s="116"/>
    </row>
    <row r="265" spans="19:31" hidden="1">
      <c r="S265" s="115" t="s">
        <v>705</v>
      </c>
      <c r="T265" s="116"/>
      <c r="U265" s="116"/>
      <c r="V265" s="116"/>
      <c r="W265" s="116"/>
      <c r="X265" s="116"/>
      <c r="Y265" s="116"/>
      <c r="Z265" s="116"/>
      <c r="AA265" s="116"/>
      <c r="AB265" s="116"/>
      <c r="AC265" s="116"/>
      <c r="AD265" s="116"/>
      <c r="AE265" s="116"/>
    </row>
    <row r="266" spans="19:31" hidden="1">
      <c r="S266" s="115" t="s">
        <v>706</v>
      </c>
      <c r="T266" s="116"/>
      <c r="U266" s="116"/>
      <c r="V266" s="116"/>
      <c r="W266" s="116"/>
      <c r="X266" s="116"/>
      <c r="Y266" s="116"/>
      <c r="Z266" s="116"/>
      <c r="AA266" s="116"/>
      <c r="AB266" s="116"/>
      <c r="AC266" s="116"/>
      <c r="AD266" s="116"/>
      <c r="AE266" s="116"/>
    </row>
    <row r="267" spans="19:31" hidden="1">
      <c r="S267" s="115" t="s">
        <v>707</v>
      </c>
      <c r="T267" s="116"/>
      <c r="U267" s="116"/>
      <c r="V267" s="116"/>
      <c r="W267" s="116"/>
      <c r="X267" s="116"/>
      <c r="Y267" s="116"/>
      <c r="Z267" s="116"/>
      <c r="AA267" s="116"/>
      <c r="AB267" s="116"/>
      <c r="AC267" s="116"/>
      <c r="AD267" s="116"/>
      <c r="AE267" s="116"/>
    </row>
    <row r="268" spans="19:31" hidden="1">
      <c r="S268" s="115" t="s">
        <v>708</v>
      </c>
      <c r="T268" s="116"/>
      <c r="U268" s="116"/>
      <c r="V268" s="116"/>
      <c r="W268" s="116"/>
      <c r="X268" s="116"/>
      <c r="Y268" s="116"/>
      <c r="Z268" s="116"/>
      <c r="AA268" s="116"/>
      <c r="AB268" s="116"/>
      <c r="AC268" s="116"/>
      <c r="AD268" s="116"/>
      <c r="AE268" s="116"/>
    </row>
    <row r="269" spans="19:31" hidden="1">
      <c r="S269" s="115" t="s">
        <v>709</v>
      </c>
      <c r="T269" s="116"/>
      <c r="U269" s="116"/>
      <c r="V269" s="116"/>
      <c r="W269" s="116"/>
      <c r="X269" s="116"/>
      <c r="Y269" s="116"/>
      <c r="Z269" s="116"/>
      <c r="AA269" s="116"/>
      <c r="AB269" s="116"/>
      <c r="AC269" s="116"/>
      <c r="AD269" s="116"/>
      <c r="AE269" s="116"/>
    </row>
    <row r="270" spans="19:31" hidden="1">
      <c r="S270" s="115" t="s">
        <v>710</v>
      </c>
      <c r="T270" s="116"/>
      <c r="U270" s="116"/>
      <c r="V270" s="116"/>
      <c r="W270" s="116"/>
      <c r="X270" s="116"/>
      <c r="Y270" s="116"/>
      <c r="Z270" s="116"/>
      <c r="AA270" s="116"/>
      <c r="AB270" s="116"/>
      <c r="AC270" s="116"/>
      <c r="AD270" s="116"/>
      <c r="AE270" s="116"/>
    </row>
    <row r="271" spans="19:31" hidden="1">
      <c r="S271" s="115" t="s">
        <v>711</v>
      </c>
      <c r="T271" s="116"/>
      <c r="U271" s="116"/>
      <c r="V271" s="116"/>
      <c r="W271" s="116"/>
      <c r="X271" s="116"/>
      <c r="Y271" s="116"/>
      <c r="Z271" s="116"/>
      <c r="AA271" s="116"/>
      <c r="AB271" s="116"/>
      <c r="AC271" s="116"/>
      <c r="AD271" s="116"/>
      <c r="AE271" s="116"/>
    </row>
    <row r="272" spans="19:31" hidden="1">
      <c r="S272" s="115" t="s">
        <v>712</v>
      </c>
      <c r="T272" s="116"/>
      <c r="U272" s="116"/>
      <c r="V272" s="116"/>
      <c r="W272" s="116"/>
      <c r="X272" s="116"/>
      <c r="Y272" s="116"/>
      <c r="Z272" s="116"/>
      <c r="AA272" s="116"/>
      <c r="AB272" s="116"/>
      <c r="AC272" s="116"/>
      <c r="AD272" s="116"/>
      <c r="AE272" s="116"/>
    </row>
    <row r="273" spans="19:31" hidden="1">
      <c r="S273" s="115" t="s">
        <v>713</v>
      </c>
      <c r="T273" s="116"/>
      <c r="U273" s="116"/>
      <c r="V273" s="116"/>
      <c r="W273" s="116"/>
      <c r="X273" s="116"/>
      <c r="Y273" s="116"/>
      <c r="Z273" s="116"/>
      <c r="AA273" s="116"/>
      <c r="AB273" s="116"/>
      <c r="AC273" s="116"/>
      <c r="AD273" s="116"/>
      <c r="AE273" s="116"/>
    </row>
    <row r="274" spans="19:31" hidden="1">
      <c r="S274" s="115" t="s">
        <v>714</v>
      </c>
      <c r="T274" s="116"/>
      <c r="U274" s="116"/>
      <c r="V274" s="116"/>
      <c r="W274" s="116"/>
      <c r="X274" s="116"/>
      <c r="Y274" s="116"/>
      <c r="Z274" s="116"/>
      <c r="AA274" s="116"/>
      <c r="AB274" s="116"/>
      <c r="AC274" s="116"/>
      <c r="AD274" s="116"/>
      <c r="AE274" s="116"/>
    </row>
    <row r="275" spans="19:31" hidden="1">
      <c r="S275" s="115" t="s">
        <v>715</v>
      </c>
      <c r="T275" s="116"/>
      <c r="U275" s="116"/>
      <c r="V275" s="116"/>
      <c r="W275" s="116"/>
      <c r="X275" s="116"/>
      <c r="Y275" s="116"/>
      <c r="Z275" s="116"/>
      <c r="AA275" s="116"/>
      <c r="AB275" s="116"/>
      <c r="AC275" s="116"/>
      <c r="AD275" s="116"/>
      <c r="AE275" s="116"/>
    </row>
    <row r="276" spans="19:31" hidden="1">
      <c r="S276" s="115" t="s">
        <v>716</v>
      </c>
      <c r="T276" s="116"/>
      <c r="U276" s="116"/>
      <c r="V276" s="116"/>
      <c r="W276" s="116"/>
      <c r="X276" s="116"/>
      <c r="Y276" s="116"/>
      <c r="Z276" s="116"/>
      <c r="AA276" s="116"/>
      <c r="AB276" s="116"/>
      <c r="AC276" s="116"/>
      <c r="AD276" s="116"/>
      <c r="AE276" s="116"/>
    </row>
    <row r="277" spans="19:31" hidden="1">
      <c r="S277" s="115" t="s">
        <v>717</v>
      </c>
      <c r="T277" s="116"/>
      <c r="U277" s="116"/>
      <c r="V277" s="116"/>
      <c r="W277" s="116"/>
      <c r="X277" s="116"/>
      <c r="Y277" s="116"/>
      <c r="Z277" s="116"/>
      <c r="AA277" s="116"/>
      <c r="AB277" s="116"/>
      <c r="AC277" s="116"/>
      <c r="AD277" s="116"/>
      <c r="AE277" s="116"/>
    </row>
    <row r="278" spans="19:31" hidden="1">
      <c r="S278" s="115" t="s">
        <v>718</v>
      </c>
      <c r="T278" s="116"/>
      <c r="U278" s="116"/>
      <c r="V278" s="116"/>
      <c r="W278" s="116"/>
      <c r="X278" s="116"/>
      <c r="Y278" s="116"/>
      <c r="Z278" s="116"/>
      <c r="AA278" s="116"/>
      <c r="AB278" s="116"/>
      <c r="AC278" s="116"/>
      <c r="AD278" s="116"/>
      <c r="AE278" s="116"/>
    </row>
    <row r="279" spans="19:31" hidden="1">
      <c r="S279" s="115" t="s">
        <v>719</v>
      </c>
      <c r="T279" s="116"/>
      <c r="U279" s="116"/>
      <c r="V279" s="116"/>
      <c r="W279" s="116"/>
      <c r="X279" s="116"/>
      <c r="Y279" s="116"/>
      <c r="Z279" s="116"/>
      <c r="AA279" s="116"/>
      <c r="AB279" s="116"/>
      <c r="AC279" s="116"/>
      <c r="AD279" s="116"/>
      <c r="AE279" s="116"/>
    </row>
    <row r="280" spans="19:31" hidden="1">
      <c r="S280" s="115" t="s">
        <v>720</v>
      </c>
      <c r="T280" s="116"/>
      <c r="U280" s="116"/>
      <c r="V280" s="116"/>
      <c r="W280" s="116"/>
      <c r="X280" s="116"/>
      <c r="Y280" s="116"/>
      <c r="Z280" s="116"/>
      <c r="AA280" s="116"/>
      <c r="AB280" s="116"/>
      <c r="AC280" s="116"/>
      <c r="AD280" s="116"/>
      <c r="AE280" s="116"/>
    </row>
    <row r="281" spans="19:31" hidden="1">
      <c r="S281" s="115" t="s">
        <v>721</v>
      </c>
      <c r="T281" s="116"/>
      <c r="U281" s="116"/>
      <c r="V281" s="116"/>
      <c r="W281" s="116"/>
      <c r="X281" s="116"/>
      <c r="Y281" s="116"/>
      <c r="Z281" s="116"/>
      <c r="AA281" s="116"/>
      <c r="AB281" s="116"/>
      <c r="AC281" s="116"/>
      <c r="AD281" s="116"/>
      <c r="AE281" s="116"/>
    </row>
    <row r="282" spans="19:31" hidden="1">
      <c r="S282" s="115" t="s">
        <v>722</v>
      </c>
      <c r="T282" s="116"/>
      <c r="U282" s="116"/>
      <c r="V282" s="116"/>
      <c r="W282" s="116"/>
      <c r="X282" s="116"/>
      <c r="Y282" s="116"/>
      <c r="Z282" s="116"/>
      <c r="AA282" s="116"/>
      <c r="AB282" s="116"/>
      <c r="AC282" s="116"/>
      <c r="AD282" s="116"/>
      <c r="AE282" s="116"/>
    </row>
    <row r="283" spans="19:31" hidden="1">
      <c r="S283" s="115" t="s">
        <v>723</v>
      </c>
      <c r="T283" s="116"/>
      <c r="U283" s="116"/>
      <c r="V283" s="116"/>
      <c r="W283" s="116"/>
      <c r="X283" s="116"/>
      <c r="Y283" s="116"/>
      <c r="Z283" s="116"/>
      <c r="AA283" s="116"/>
      <c r="AB283" s="116"/>
      <c r="AC283" s="116"/>
      <c r="AD283" s="116"/>
      <c r="AE283" s="116"/>
    </row>
    <row r="284" spans="19:31" hidden="1">
      <c r="S284" s="115" t="s">
        <v>724</v>
      </c>
      <c r="T284" s="116"/>
      <c r="U284" s="116"/>
      <c r="V284" s="116"/>
      <c r="W284" s="116"/>
      <c r="X284" s="116"/>
      <c r="Y284" s="116"/>
      <c r="Z284" s="116"/>
      <c r="AA284" s="116"/>
      <c r="AB284" s="116"/>
      <c r="AC284" s="116"/>
      <c r="AD284" s="116"/>
      <c r="AE284" s="116"/>
    </row>
    <row r="285" spans="19:31" hidden="1">
      <c r="S285" s="115" t="s">
        <v>725</v>
      </c>
      <c r="T285" s="116"/>
      <c r="U285" s="116"/>
      <c r="V285" s="116"/>
      <c r="W285" s="116"/>
      <c r="X285" s="116"/>
      <c r="Y285" s="116"/>
      <c r="Z285" s="116"/>
      <c r="AA285" s="116"/>
      <c r="AB285" s="116"/>
      <c r="AC285" s="116"/>
      <c r="AD285" s="116"/>
      <c r="AE285" s="116"/>
    </row>
    <row r="286" spans="19:31" hidden="1">
      <c r="S286" s="115" t="s">
        <v>726</v>
      </c>
      <c r="T286" s="116"/>
      <c r="U286" s="116"/>
      <c r="V286" s="116"/>
      <c r="W286" s="116"/>
      <c r="X286" s="116"/>
      <c r="Y286" s="116"/>
      <c r="Z286" s="116"/>
      <c r="AA286" s="116"/>
      <c r="AB286" s="116"/>
      <c r="AC286" s="116"/>
      <c r="AD286" s="116"/>
      <c r="AE286" s="116"/>
    </row>
    <row r="287" spans="19:31" hidden="1">
      <c r="S287" s="115" t="s">
        <v>727</v>
      </c>
      <c r="T287" s="116"/>
      <c r="U287" s="116"/>
      <c r="V287" s="116"/>
      <c r="W287" s="116"/>
      <c r="X287" s="116"/>
      <c r="Y287" s="116"/>
      <c r="Z287" s="116"/>
      <c r="AA287" s="116"/>
      <c r="AB287" s="116"/>
      <c r="AC287" s="116"/>
      <c r="AD287" s="116"/>
      <c r="AE287" s="116"/>
    </row>
    <row r="288" spans="19:31" hidden="1">
      <c r="S288" s="115" t="s">
        <v>728</v>
      </c>
      <c r="T288" s="116"/>
      <c r="U288" s="116"/>
      <c r="V288" s="116"/>
      <c r="W288" s="116"/>
      <c r="X288" s="116"/>
      <c r="Y288" s="116"/>
      <c r="Z288" s="116"/>
      <c r="AA288" s="116"/>
      <c r="AB288" s="116"/>
      <c r="AC288" s="116"/>
      <c r="AD288" s="116"/>
      <c r="AE288" s="116"/>
    </row>
    <row r="289" spans="19:31" hidden="1">
      <c r="S289" s="115" t="s">
        <v>729</v>
      </c>
      <c r="T289" s="116"/>
      <c r="U289" s="116"/>
      <c r="V289" s="116"/>
      <c r="W289" s="116"/>
      <c r="X289" s="116"/>
      <c r="Y289" s="116"/>
      <c r="Z289" s="116"/>
      <c r="AA289" s="116"/>
      <c r="AB289" s="116"/>
      <c r="AC289" s="116"/>
      <c r="AD289" s="116"/>
      <c r="AE289" s="116"/>
    </row>
    <row r="290" spans="19:31" hidden="1">
      <c r="S290" s="115" t="s">
        <v>730</v>
      </c>
      <c r="T290" s="116"/>
      <c r="U290" s="116"/>
      <c r="V290" s="116"/>
      <c r="W290" s="116"/>
      <c r="X290" s="116"/>
      <c r="Y290" s="116"/>
      <c r="Z290" s="116"/>
      <c r="AA290" s="116"/>
      <c r="AB290" s="116"/>
      <c r="AC290" s="116"/>
      <c r="AD290" s="116"/>
      <c r="AE290" s="116"/>
    </row>
    <row r="291" spans="19:31" hidden="1">
      <c r="S291" s="115" t="s">
        <v>731</v>
      </c>
      <c r="T291" s="116"/>
      <c r="U291" s="116"/>
      <c r="V291" s="116"/>
      <c r="W291" s="116"/>
      <c r="X291" s="116"/>
      <c r="Y291" s="116"/>
      <c r="Z291" s="116"/>
      <c r="AA291" s="116"/>
      <c r="AB291" s="116"/>
      <c r="AC291" s="116"/>
      <c r="AD291" s="116"/>
      <c r="AE291" s="116"/>
    </row>
    <row r="292" spans="19:31" hidden="1">
      <c r="S292" s="115" t="s">
        <v>732</v>
      </c>
      <c r="T292" s="116"/>
      <c r="U292" s="116"/>
      <c r="V292" s="116"/>
      <c r="W292" s="116"/>
      <c r="X292" s="116"/>
      <c r="Y292" s="116"/>
      <c r="Z292" s="116"/>
      <c r="AA292" s="116"/>
      <c r="AB292" s="116"/>
      <c r="AC292" s="116"/>
      <c r="AD292" s="116"/>
      <c r="AE292" s="116"/>
    </row>
    <row r="293" spans="19:31" hidden="1">
      <c r="S293" s="115" t="s">
        <v>733</v>
      </c>
      <c r="T293" s="116"/>
      <c r="U293" s="116"/>
      <c r="V293" s="116"/>
      <c r="W293" s="116"/>
      <c r="X293" s="116"/>
      <c r="Y293" s="116"/>
      <c r="Z293" s="116"/>
      <c r="AA293" s="116"/>
      <c r="AB293" s="116"/>
      <c r="AC293" s="116"/>
      <c r="AD293" s="116"/>
      <c r="AE293" s="116"/>
    </row>
    <row r="294" spans="19:31" hidden="1">
      <c r="S294" s="115" t="s">
        <v>734</v>
      </c>
      <c r="T294" s="116"/>
      <c r="U294" s="116"/>
      <c r="V294" s="116"/>
      <c r="W294" s="116"/>
      <c r="X294" s="116"/>
      <c r="Y294" s="116"/>
      <c r="Z294" s="116"/>
      <c r="AA294" s="116"/>
      <c r="AB294" s="116"/>
      <c r="AC294" s="116"/>
      <c r="AD294" s="116"/>
      <c r="AE294" s="116"/>
    </row>
    <row r="295" spans="19:31" hidden="1">
      <c r="S295" s="115" t="s">
        <v>735</v>
      </c>
      <c r="T295" s="116"/>
      <c r="U295" s="116"/>
      <c r="V295" s="116"/>
      <c r="W295" s="116"/>
      <c r="X295" s="116"/>
      <c r="Y295" s="116"/>
      <c r="Z295" s="116"/>
      <c r="AA295" s="116"/>
      <c r="AB295" s="116"/>
      <c r="AC295" s="116"/>
      <c r="AD295" s="116"/>
      <c r="AE295" s="116"/>
    </row>
    <row r="296" spans="19:31" hidden="1">
      <c r="S296" s="115" t="s">
        <v>736</v>
      </c>
      <c r="T296" s="116"/>
      <c r="U296" s="116"/>
      <c r="V296" s="116"/>
      <c r="W296" s="116"/>
      <c r="X296" s="116"/>
      <c r="Y296" s="116"/>
      <c r="Z296" s="116"/>
      <c r="AA296" s="116"/>
      <c r="AB296" s="116"/>
      <c r="AC296" s="116"/>
      <c r="AD296" s="116"/>
      <c r="AE296" s="116"/>
    </row>
    <row r="297" spans="19:31" hidden="1">
      <c r="S297" s="115" t="s">
        <v>737</v>
      </c>
      <c r="T297" s="116"/>
      <c r="U297" s="116"/>
      <c r="V297" s="116"/>
      <c r="W297" s="116"/>
      <c r="X297" s="116"/>
      <c r="Y297" s="116"/>
      <c r="Z297" s="116"/>
      <c r="AA297" s="116"/>
      <c r="AB297" s="116"/>
      <c r="AC297" s="116"/>
      <c r="AD297" s="116"/>
      <c r="AE297" s="116"/>
    </row>
    <row r="298" spans="19:31" hidden="1">
      <c r="S298" s="115" t="s">
        <v>738</v>
      </c>
      <c r="T298" s="116"/>
      <c r="U298" s="116"/>
      <c r="V298" s="116"/>
      <c r="W298" s="116"/>
      <c r="X298" s="116"/>
      <c r="Y298" s="116"/>
      <c r="Z298" s="116"/>
      <c r="AA298" s="116"/>
      <c r="AB298" s="116"/>
      <c r="AC298" s="116"/>
      <c r="AD298" s="116"/>
      <c r="AE298" s="116"/>
    </row>
    <row r="299" spans="19:31" hidden="1">
      <c r="S299" s="115" t="s">
        <v>739</v>
      </c>
      <c r="T299" s="116"/>
      <c r="U299" s="116"/>
      <c r="V299" s="116"/>
      <c r="W299" s="116"/>
      <c r="X299" s="116"/>
      <c r="Y299" s="116"/>
      <c r="Z299" s="116"/>
      <c r="AA299" s="116"/>
      <c r="AB299" s="116"/>
      <c r="AC299" s="116"/>
      <c r="AD299" s="116"/>
      <c r="AE299" s="116"/>
    </row>
    <row r="300" spans="19:31" hidden="1">
      <c r="S300" s="115" t="s">
        <v>740</v>
      </c>
      <c r="T300" s="116"/>
      <c r="U300" s="116"/>
      <c r="V300" s="116"/>
      <c r="W300" s="116"/>
      <c r="X300" s="116"/>
      <c r="Y300" s="116"/>
      <c r="Z300" s="116"/>
      <c r="AA300" s="116"/>
      <c r="AB300" s="116"/>
      <c r="AC300" s="116"/>
      <c r="AD300" s="116"/>
      <c r="AE300" s="116"/>
    </row>
    <row r="301" spans="19:31" hidden="1">
      <c r="S301" s="115" t="s">
        <v>741</v>
      </c>
      <c r="T301" s="116"/>
      <c r="U301" s="116"/>
      <c r="V301" s="116"/>
      <c r="W301" s="116"/>
      <c r="X301" s="116"/>
      <c r="Y301" s="116"/>
      <c r="Z301" s="116"/>
      <c r="AA301" s="116"/>
      <c r="AB301" s="116"/>
      <c r="AC301" s="116"/>
      <c r="AD301" s="116"/>
      <c r="AE301" s="116"/>
    </row>
    <row r="302" spans="19:31" hidden="1">
      <c r="S302" s="115" t="s">
        <v>742</v>
      </c>
      <c r="T302" s="116"/>
      <c r="U302" s="116"/>
      <c r="V302" s="116"/>
      <c r="W302" s="116"/>
      <c r="X302" s="116"/>
      <c r="Y302" s="116"/>
      <c r="Z302" s="116"/>
      <c r="AA302" s="116"/>
      <c r="AB302" s="116"/>
      <c r="AC302" s="116"/>
      <c r="AD302" s="116"/>
      <c r="AE302" s="116"/>
    </row>
    <row r="303" spans="19:31" hidden="1">
      <c r="S303" s="115" t="s">
        <v>743</v>
      </c>
      <c r="T303" s="116"/>
      <c r="U303" s="116"/>
      <c r="V303" s="116"/>
      <c r="W303" s="116"/>
      <c r="X303" s="116"/>
      <c r="Y303" s="116"/>
      <c r="Z303" s="116"/>
      <c r="AA303" s="116"/>
      <c r="AB303" s="116"/>
      <c r="AC303" s="116"/>
      <c r="AD303" s="116"/>
      <c r="AE303" s="116"/>
    </row>
    <row r="304" spans="19:31" hidden="1">
      <c r="S304" s="115" t="s">
        <v>744</v>
      </c>
      <c r="T304" s="116"/>
      <c r="U304" s="116"/>
      <c r="V304" s="116"/>
      <c r="W304" s="116"/>
      <c r="X304" s="116"/>
      <c r="Y304" s="116"/>
      <c r="Z304" s="116"/>
      <c r="AA304" s="116"/>
      <c r="AB304" s="116"/>
      <c r="AC304" s="116"/>
      <c r="AD304" s="116"/>
      <c r="AE304" s="116"/>
    </row>
    <row r="305" spans="19:31" hidden="1">
      <c r="S305" s="115" t="s">
        <v>745</v>
      </c>
      <c r="T305" s="116"/>
      <c r="U305" s="116"/>
      <c r="V305" s="116"/>
      <c r="W305" s="116"/>
      <c r="X305" s="116"/>
      <c r="Y305" s="116"/>
      <c r="Z305" s="116"/>
      <c r="AA305" s="116"/>
      <c r="AB305" s="116"/>
      <c r="AC305" s="116"/>
      <c r="AD305" s="116"/>
      <c r="AE305" s="116"/>
    </row>
    <row r="306" spans="19:31" hidden="1">
      <c r="S306" s="115" t="s">
        <v>746</v>
      </c>
      <c r="T306" s="116"/>
      <c r="U306" s="116"/>
      <c r="V306" s="116"/>
      <c r="W306" s="116"/>
      <c r="X306" s="116"/>
      <c r="Y306" s="116"/>
      <c r="Z306" s="116"/>
      <c r="AA306" s="116"/>
      <c r="AB306" s="116"/>
      <c r="AC306" s="116"/>
      <c r="AD306" s="116"/>
      <c r="AE306" s="116"/>
    </row>
    <row r="307" spans="19:31" hidden="1">
      <c r="S307" s="115" t="s">
        <v>747</v>
      </c>
      <c r="T307" s="116"/>
      <c r="U307" s="116"/>
      <c r="V307" s="116"/>
      <c r="W307" s="116"/>
      <c r="X307" s="116"/>
      <c r="Y307" s="116"/>
      <c r="Z307" s="116"/>
      <c r="AA307" s="116"/>
      <c r="AB307" s="116"/>
      <c r="AC307" s="116"/>
      <c r="AD307" s="116"/>
      <c r="AE307" s="116"/>
    </row>
    <row r="308" spans="19:31" hidden="1">
      <c r="S308" s="115" t="s">
        <v>748</v>
      </c>
      <c r="T308" s="116"/>
      <c r="U308" s="116"/>
      <c r="V308" s="116"/>
      <c r="W308" s="116"/>
      <c r="X308" s="116"/>
      <c r="Y308" s="116"/>
      <c r="Z308" s="116"/>
      <c r="AA308" s="116"/>
      <c r="AB308" s="116"/>
      <c r="AC308" s="116"/>
      <c r="AD308" s="116"/>
      <c r="AE308" s="116"/>
    </row>
    <row r="309" spans="19:31" hidden="1">
      <c r="S309" s="115" t="s">
        <v>749</v>
      </c>
      <c r="T309" s="116"/>
      <c r="U309" s="116"/>
      <c r="V309" s="116"/>
      <c r="W309" s="116"/>
      <c r="X309" s="116"/>
      <c r="Y309" s="116"/>
      <c r="Z309" s="116"/>
      <c r="AA309" s="116"/>
      <c r="AB309" s="116"/>
      <c r="AC309" s="116"/>
      <c r="AD309" s="116"/>
      <c r="AE309" s="116"/>
    </row>
    <row r="310" spans="19:31" hidden="1">
      <c r="S310" s="115" t="s">
        <v>750</v>
      </c>
      <c r="T310" s="116"/>
      <c r="U310" s="116"/>
      <c r="V310" s="116"/>
      <c r="W310" s="116"/>
      <c r="X310" s="116"/>
      <c r="Y310" s="116"/>
      <c r="Z310" s="116"/>
      <c r="AA310" s="116"/>
      <c r="AB310" s="116"/>
      <c r="AC310" s="116"/>
      <c r="AD310" s="116"/>
      <c r="AE310" s="116"/>
    </row>
    <row r="311" spans="19:31" hidden="1">
      <c r="S311" s="115" t="s">
        <v>751</v>
      </c>
      <c r="T311" s="116"/>
      <c r="U311" s="116"/>
      <c r="V311" s="116"/>
      <c r="W311" s="116"/>
      <c r="X311" s="116"/>
      <c r="Y311" s="116"/>
      <c r="Z311" s="116"/>
      <c r="AA311" s="116"/>
      <c r="AB311" s="116"/>
      <c r="AC311" s="116"/>
      <c r="AD311" s="116"/>
      <c r="AE311" s="116"/>
    </row>
    <row r="312" spans="19:31" hidden="1">
      <c r="S312" s="115" t="s">
        <v>752</v>
      </c>
      <c r="T312" s="116"/>
      <c r="U312" s="116"/>
      <c r="V312" s="116"/>
      <c r="W312" s="116"/>
      <c r="X312" s="116"/>
      <c r="Y312" s="116"/>
      <c r="Z312" s="116"/>
      <c r="AA312" s="116"/>
      <c r="AB312" s="116"/>
      <c r="AC312" s="116"/>
      <c r="AD312" s="116"/>
      <c r="AE312" s="116"/>
    </row>
    <row r="313" spans="19:31" hidden="1">
      <c r="S313" s="115" t="s">
        <v>753</v>
      </c>
      <c r="T313" s="116"/>
      <c r="U313" s="116"/>
      <c r="V313" s="116"/>
      <c r="W313" s="116"/>
      <c r="X313" s="116"/>
      <c r="Y313" s="116"/>
      <c r="Z313" s="116"/>
      <c r="AA313" s="116"/>
      <c r="AB313" s="116"/>
      <c r="AC313" s="116"/>
      <c r="AD313" s="116"/>
      <c r="AE313" s="116"/>
    </row>
    <row r="314" spans="19:31" hidden="1">
      <c r="S314" s="115" t="s">
        <v>754</v>
      </c>
      <c r="T314" s="116"/>
      <c r="U314" s="116"/>
      <c r="V314" s="116"/>
      <c r="W314" s="116"/>
      <c r="X314" s="116"/>
      <c r="Y314" s="116"/>
      <c r="Z314" s="116"/>
      <c r="AA314" s="116"/>
      <c r="AB314" s="116"/>
      <c r="AC314" s="116"/>
      <c r="AD314" s="116"/>
      <c r="AE314" s="116"/>
    </row>
    <row r="315" spans="19:31" hidden="1">
      <c r="S315" s="115" t="s">
        <v>755</v>
      </c>
      <c r="T315" s="116"/>
      <c r="U315" s="116"/>
      <c r="V315" s="116"/>
      <c r="W315" s="116"/>
      <c r="X315" s="116"/>
      <c r="Y315" s="116"/>
      <c r="Z315" s="116"/>
      <c r="AA315" s="116"/>
      <c r="AB315" s="116"/>
      <c r="AC315" s="116"/>
      <c r="AD315" s="116"/>
      <c r="AE315" s="116"/>
    </row>
    <row r="316" spans="19:31" hidden="1">
      <c r="S316" s="115" t="s">
        <v>756</v>
      </c>
      <c r="T316" s="116"/>
      <c r="U316" s="116"/>
      <c r="V316" s="116"/>
      <c r="W316" s="116"/>
      <c r="X316" s="116"/>
      <c r="Y316" s="116"/>
      <c r="Z316" s="116"/>
      <c r="AA316" s="116"/>
      <c r="AB316" s="116"/>
      <c r="AC316" s="116"/>
      <c r="AD316" s="116"/>
      <c r="AE316" s="116"/>
    </row>
    <row r="317" spans="19:31" hidden="1">
      <c r="S317" s="115" t="s">
        <v>757</v>
      </c>
      <c r="T317" s="116"/>
      <c r="U317" s="116"/>
      <c r="V317" s="116"/>
      <c r="W317" s="116"/>
      <c r="X317" s="116"/>
      <c r="Y317" s="116"/>
      <c r="Z317" s="116"/>
      <c r="AA317" s="116"/>
      <c r="AB317" s="116"/>
      <c r="AC317" s="116"/>
      <c r="AD317" s="116"/>
      <c r="AE317" s="116"/>
    </row>
    <row r="318" spans="19:31" hidden="1">
      <c r="S318" s="115" t="s">
        <v>758</v>
      </c>
      <c r="T318" s="116"/>
      <c r="U318" s="116"/>
      <c r="V318" s="116"/>
      <c r="W318" s="116"/>
      <c r="X318" s="116"/>
      <c r="Y318" s="116"/>
      <c r="Z318" s="116"/>
      <c r="AA318" s="116"/>
      <c r="AB318" s="116"/>
      <c r="AC318" s="116"/>
      <c r="AD318" s="116"/>
      <c r="AE318" s="116"/>
    </row>
    <row r="319" spans="19:31" hidden="1">
      <c r="S319" s="115" t="s">
        <v>759</v>
      </c>
      <c r="T319" s="116"/>
      <c r="U319" s="116"/>
      <c r="V319" s="116"/>
      <c r="W319" s="116"/>
      <c r="X319" s="116"/>
      <c r="Y319" s="116"/>
      <c r="Z319" s="116"/>
      <c r="AA319" s="116"/>
      <c r="AB319" s="116"/>
      <c r="AC319" s="116"/>
      <c r="AD319" s="116"/>
      <c r="AE319" s="116"/>
    </row>
    <row r="320" spans="19:31" hidden="1">
      <c r="S320" s="115" t="s">
        <v>760</v>
      </c>
      <c r="T320" s="116"/>
      <c r="U320" s="116"/>
      <c r="V320" s="116"/>
      <c r="W320" s="116"/>
      <c r="X320" s="116"/>
      <c r="Y320" s="116"/>
      <c r="Z320" s="116"/>
      <c r="AA320" s="116"/>
      <c r="AB320" s="116"/>
      <c r="AC320" s="116"/>
      <c r="AD320" s="116"/>
      <c r="AE320" s="116"/>
    </row>
    <row r="321" spans="19:31" hidden="1">
      <c r="S321" s="115" t="s">
        <v>761</v>
      </c>
      <c r="T321" s="116"/>
      <c r="U321" s="116"/>
      <c r="V321" s="116"/>
      <c r="W321" s="116"/>
      <c r="X321" s="116"/>
      <c r="Y321" s="116"/>
      <c r="Z321" s="116"/>
      <c r="AA321" s="116"/>
      <c r="AB321" s="116"/>
      <c r="AC321" s="116"/>
      <c r="AD321" s="116"/>
      <c r="AE321" s="116"/>
    </row>
    <row r="322" spans="19:31" hidden="1">
      <c r="S322" s="115" t="s">
        <v>762</v>
      </c>
      <c r="T322" s="116"/>
      <c r="U322" s="116"/>
      <c r="V322" s="116"/>
      <c r="W322" s="116"/>
      <c r="X322" s="116"/>
      <c r="Y322" s="116"/>
      <c r="Z322" s="116"/>
      <c r="AA322" s="116"/>
      <c r="AB322" s="116"/>
      <c r="AC322" s="116"/>
      <c r="AD322" s="116"/>
      <c r="AE322" s="116"/>
    </row>
    <row r="323" spans="19:31" hidden="1">
      <c r="S323" s="115" t="s">
        <v>763</v>
      </c>
      <c r="T323" s="116"/>
      <c r="U323" s="116"/>
      <c r="V323" s="116"/>
      <c r="W323" s="116"/>
      <c r="X323" s="116"/>
      <c r="Y323" s="116"/>
      <c r="Z323" s="116"/>
      <c r="AA323" s="116"/>
      <c r="AB323" s="116"/>
      <c r="AC323" s="116"/>
      <c r="AD323" s="116"/>
      <c r="AE323" s="116"/>
    </row>
    <row r="324" spans="19:31" hidden="1">
      <c r="S324" s="115" t="s">
        <v>764</v>
      </c>
      <c r="T324" s="116"/>
      <c r="U324" s="116"/>
      <c r="V324" s="116"/>
      <c r="W324" s="116"/>
      <c r="X324" s="116"/>
      <c r="Y324" s="116"/>
      <c r="Z324" s="116"/>
      <c r="AA324" s="116"/>
      <c r="AB324" s="116"/>
      <c r="AC324" s="116"/>
      <c r="AD324" s="116"/>
      <c r="AE324" s="116"/>
    </row>
    <row r="325" spans="19:31" hidden="1">
      <c r="S325" s="115" t="s">
        <v>765</v>
      </c>
      <c r="T325" s="116"/>
      <c r="U325" s="116"/>
      <c r="V325" s="116"/>
      <c r="W325" s="116"/>
      <c r="X325" s="116"/>
      <c r="Y325" s="116"/>
      <c r="Z325" s="116"/>
      <c r="AA325" s="116"/>
      <c r="AB325" s="116"/>
      <c r="AC325" s="116"/>
      <c r="AD325" s="116"/>
      <c r="AE325" s="116"/>
    </row>
    <row r="326" spans="19:31" hidden="1">
      <c r="S326" s="115" t="s">
        <v>766</v>
      </c>
      <c r="T326" s="116"/>
      <c r="U326" s="116"/>
      <c r="V326" s="116"/>
      <c r="W326" s="116"/>
      <c r="X326" s="116"/>
      <c r="Y326" s="116"/>
      <c r="Z326" s="116"/>
      <c r="AA326" s="116"/>
      <c r="AB326" s="116"/>
      <c r="AC326" s="116"/>
      <c r="AD326" s="116"/>
      <c r="AE326" s="116"/>
    </row>
    <row r="327" spans="19:31" hidden="1">
      <c r="S327" s="115" t="s">
        <v>767</v>
      </c>
      <c r="T327" s="116"/>
      <c r="U327" s="116"/>
      <c r="V327" s="116"/>
      <c r="W327" s="116"/>
      <c r="X327" s="116"/>
      <c r="Y327" s="116"/>
      <c r="Z327" s="116"/>
      <c r="AA327" s="116"/>
      <c r="AB327" s="116"/>
      <c r="AC327" s="116"/>
      <c r="AD327" s="116"/>
      <c r="AE327" s="116"/>
    </row>
    <row r="328" spans="19:31" hidden="1">
      <c r="S328" s="115" t="s">
        <v>768</v>
      </c>
      <c r="T328" s="116"/>
      <c r="U328" s="116"/>
      <c r="V328" s="116"/>
      <c r="W328" s="116"/>
      <c r="X328" s="116"/>
      <c r="Y328" s="116"/>
      <c r="Z328" s="116"/>
      <c r="AA328" s="116"/>
      <c r="AB328" s="116"/>
      <c r="AC328" s="116"/>
      <c r="AD328" s="116"/>
      <c r="AE328" s="116"/>
    </row>
    <row r="329" spans="19:31" hidden="1">
      <c r="S329" s="115" t="s">
        <v>769</v>
      </c>
      <c r="T329" s="116"/>
      <c r="U329" s="116"/>
      <c r="V329" s="116"/>
      <c r="W329" s="116"/>
      <c r="X329" s="116"/>
      <c r="Y329" s="116"/>
      <c r="Z329" s="116"/>
      <c r="AA329" s="116"/>
      <c r="AB329" s="116"/>
      <c r="AC329" s="116"/>
      <c r="AD329" s="116"/>
      <c r="AE329" s="116"/>
    </row>
    <row r="330" spans="19:31" hidden="1">
      <c r="S330" s="115" t="s">
        <v>770</v>
      </c>
      <c r="T330" s="116"/>
      <c r="U330" s="116"/>
      <c r="V330" s="116"/>
      <c r="W330" s="116"/>
      <c r="X330" s="116"/>
      <c r="Y330" s="116"/>
      <c r="Z330" s="116"/>
      <c r="AA330" s="116"/>
      <c r="AB330" s="116"/>
      <c r="AC330" s="116"/>
      <c r="AD330" s="116"/>
      <c r="AE330" s="116"/>
    </row>
    <row r="331" spans="19:31" hidden="1">
      <c r="S331" s="115" t="s">
        <v>771</v>
      </c>
      <c r="T331" s="116"/>
      <c r="U331" s="116"/>
      <c r="V331" s="116"/>
      <c r="W331" s="116"/>
      <c r="X331" s="116"/>
      <c r="Y331" s="116"/>
      <c r="Z331" s="116"/>
      <c r="AA331" s="116"/>
      <c r="AB331" s="116"/>
      <c r="AC331" s="116"/>
      <c r="AD331" s="116"/>
      <c r="AE331" s="116"/>
    </row>
    <row r="332" spans="19:31" hidden="1">
      <c r="S332" s="115" t="s">
        <v>772</v>
      </c>
      <c r="T332" s="116"/>
      <c r="U332" s="116"/>
      <c r="V332" s="116"/>
      <c r="W332" s="116"/>
      <c r="X332" s="116"/>
      <c r="Y332" s="116"/>
      <c r="Z332" s="116"/>
      <c r="AA332" s="116"/>
      <c r="AB332" s="116"/>
      <c r="AC332" s="116"/>
      <c r="AD332" s="116"/>
      <c r="AE332" s="116"/>
    </row>
    <row r="333" spans="19:31" hidden="1">
      <c r="S333" s="115" t="s">
        <v>773</v>
      </c>
      <c r="T333" s="116"/>
      <c r="U333" s="116"/>
      <c r="V333" s="116"/>
      <c r="W333" s="116"/>
      <c r="X333" s="116"/>
      <c r="Y333" s="116"/>
      <c r="Z333" s="116"/>
      <c r="AA333" s="116"/>
      <c r="AB333" s="116"/>
      <c r="AC333" s="116"/>
      <c r="AD333" s="116"/>
      <c r="AE333" s="116"/>
    </row>
    <row r="334" spans="19:31" hidden="1">
      <c r="S334" s="115" t="s">
        <v>774</v>
      </c>
      <c r="T334" s="116"/>
      <c r="U334" s="116"/>
      <c r="V334" s="116"/>
      <c r="W334" s="116"/>
      <c r="X334" s="116"/>
      <c r="Y334" s="116"/>
      <c r="Z334" s="116"/>
      <c r="AA334" s="116"/>
      <c r="AB334" s="116"/>
      <c r="AC334" s="116"/>
      <c r="AD334" s="116"/>
      <c r="AE334" s="116"/>
    </row>
    <row r="335" spans="19:31" hidden="1">
      <c r="S335" s="115" t="s">
        <v>775</v>
      </c>
      <c r="T335" s="116"/>
      <c r="U335" s="116"/>
      <c r="V335" s="116"/>
      <c r="W335" s="116"/>
      <c r="X335" s="116"/>
      <c r="Y335" s="116"/>
      <c r="Z335" s="116"/>
      <c r="AA335" s="116"/>
      <c r="AB335" s="116"/>
      <c r="AC335" s="116"/>
      <c r="AD335" s="116"/>
      <c r="AE335" s="116"/>
    </row>
    <row r="336" spans="19:31" hidden="1">
      <c r="S336" s="115" t="s">
        <v>776</v>
      </c>
      <c r="T336" s="116"/>
      <c r="U336" s="116"/>
      <c r="V336" s="116"/>
      <c r="W336" s="116"/>
      <c r="X336" s="116"/>
      <c r="Y336" s="116"/>
      <c r="Z336" s="116"/>
      <c r="AA336" s="116"/>
      <c r="AB336" s="116"/>
      <c r="AC336" s="116"/>
      <c r="AD336" s="116"/>
      <c r="AE336" s="116"/>
    </row>
    <row r="337" spans="19:31" hidden="1">
      <c r="S337" s="115" t="s">
        <v>777</v>
      </c>
      <c r="T337" s="116"/>
      <c r="U337" s="116"/>
      <c r="V337" s="116"/>
      <c r="W337" s="116"/>
      <c r="X337" s="116"/>
      <c r="Y337" s="116"/>
      <c r="Z337" s="116"/>
      <c r="AA337" s="116"/>
      <c r="AB337" s="116"/>
      <c r="AC337" s="116"/>
      <c r="AD337" s="116"/>
      <c r="AE337" s="116"/>
    </row>
    <row r="338" spans="19:31" hidden="1">
      <c r="S338" s="115" t="s">
        <v>778</v>
      </c>
      <c r="T338" s="116"/>
      <c r="U338" s="116"/>
      <c r="V338" s="116"/>
      <c r="W338" s="116"/>
      <c r="X338" s="116"/>
      <c r="Y338" s="116"/>
      <c r="Z338" s="116"/>
      <c r="AA338" s="116"/>
      <c r="AB338" s="116"/>
      <c r="AC338" s="116"/>
      <c r="AD338" s="116"/>
      <c r="AE338" s="116"/>
    </row>
    <row r="339" spans="19:31" hidden="1">
      <c r="S339" s="115" t="s">
        <v>779</v>
      </c>
      <c r="T339" s="116"/>
      <c r="U339" s="116"/>
      <c r="V339" s="116"/>
      <c r="W339" s="116"/>
      <c r="X339" s="116"/>
      <c r="Y339" s="116"/>
      <c r="Z339" s="116"/>
      <c r="AA339" s="116"/>
      <c r="AB339" s="116"/>
      <c r="AC339" s="116"/>
      <c r="AD339" s="116"/>
      <c r="AE339" s="116"/>
    </row>
    <row r="340" spans="19:31" hidden="1">
      <c r="S340" s="115" t="s">
        <v>780</v>
      </c>
      <c r="T340" s="116"/>
      <c r="U340" s="116"/>
      <c r="V340" s="116"/>
      <c r="W340" s="116"/>
      <c r="X340" s="116"/>
      <c r="Y340" s="116"/>
      <c r="Z340" s="116"/>
      <c r="AA340" s="116"/>
      <c r="AB340" s="116"/>
      <c r="AC340" s="116"/>
      <c r="AD340" s="116"/>
      <c r="AE340" s="116"/>
    </row>
    <row r="341" spans="19:31" hidden="1">
      <c r="S341" s="115" t="s">
        <v>781</v>
      </c>
      <c r="T341" s="116"/>
      <c r="U341" s="116"/>
      <c r="V341" s="116"/>
      <c r="W341" s="116"/>
      <c r="X341" s="116"/>
      <c r="Y341" s="116"/>
      <c r="Z341" s="116"/>
      <c r="AA341" s="116"/>
      <c r="AB341" s="116"/>
      <c r="AC341" s="116"/>
      <c r="AD341" s="116"/>
      <c r="AE341" s="116"/>
    </row>
    <row r="342" spans="19:31" hidden="1">
      <c r="S342" s="115" t="s">
        <v>782</v>
      </c>
      <c r="T342" s="116"/>
      <c r="U342" s="116"/>
      <c r="V342" s="116"/>
      <c r="W342" s="116"/>
      <c r="X342" s="116"/>
      <c r="Y342" s="116"/>
      <c r="Z342" s="116"/>
      <c r="AA342" s="116"/>
      <c r="AB342" s="116"/>
      <c r="AC342" s="116"/>
      <c r="AD342" s="116"/>
      <c r="AE342" s="116"/>
    </row>
    <row r="343" spans="19:31" hidden="1">
      <c r="S343" s="115" t="s">
        <v>783</v>
      </c>
      <c r="T343" s="116"/>
      <c r="U343" s="116"/>
      <c r="V343" s="116"/>
      <c r="W343" s="116"/>
      <c r="X343" s="116"/>
      <c r="Y343" s="116"/>
      <c r="Z343" s="116"/>
      <c r="AA343" s="116"/>
      <c r="AB343" s="116"/>
      <c r="AC343" s="116"/>
      <c r="AD343" s="116"/>
      <c r="AE343" s="116"/>
    </row>
    <row r="344" spans="19:31" hidden="1">
      <c r="S344" s="115" t="s">
        <v>784</v>
      </c>
      <c r="T344" s="116"/>
      <c r="U344" s="116"/>
      <c r="V344" s="116"/>
      <c r="W344" s="116"/>
      <c r="X344" s="116"/>
      <c r="Y344" s="116"/>
      <c r="Z344" s="116"/>
      <c r="AA344" s="116"/>
      <c r="AB344" s="116"/>
      <c r="AC344" s="116"/>
      <c r="AD344" s="116"/>
      <c r="AE344" s="116"/>
    </row>
    <row r="345" spans="19:31" hidden="1">
      <c r="S345" s="115" t="s">
        <v>785</v>
      </c>
      <c r="T345" s="116"/>
      <c r="U345" s="116"/>
      <c r="V345" s="116"/>
      <c r="W345" s="116"/>
      <c r="X345" s="116"/>
      <c r="Y345" s="116"/>
      <c r="Z345" s="116"/>
      <c r="AA345" s="116"/>
      <c r="AB345" s="116"/>
      <c r="AC345" s="116"/>
      <c r="AD345" s="116"/>
      <c r="AE345" s="116"/>
    </row>
    <row r="346" spans="19:31" hidden="1">
      <c r="S346" s="115" t="s">
        <v>786</v>
      </c>
      <c r="T346" s="116"/>
      <c r="U346" s="116"/>
      <c r="V346" s="116"/>
      <c r="W346" s="116"/>
      <c r="X346" s="116"/>
      <c r="Y346" s="116"/>
      <c r="Z346" s="116"/>
      <c r="AA346" s="116"/>
      <c r="AB346" s="116"/>
      <c r="AC346" s="116"/>
      <c r="AD346" s="116"/>
      <c r="AE346" s="116"/>
    </row>
    <row r="347" spans="19:31" hidden="1">
      <c r="S347" s="115" t="s">
        <v>787</v>
      </c>
      <c r="T347" s="116"/>
      <c r="U347" s="116"/>
      <c r="V347" s="116"/>
      <c r="W347" s="116"/>
      <c r="X347" s="116"/>
      <c r="Y347" s="116"/>
      <c r="Z347" s="116"/>
      <c r="AA347" s="116"/>
      <c r="AB347" s="116"/>
      <c r="AC347" s="116"/>
      <c r="AD347" s="116"/>
      <c r="AE347" s="116"/>
    </row>
    <row r="348" spans="19:31" hidden="1">
      <c r="S348" s="115" t="s">
        <v>788</v>
      </c>
      <c r="T348" s="116"/>
      <c r="U348" s="116"/>
      <c r="V348" s="116"/>
      <c r="W348" s="116"/>
      <c r="X348" s="116"/>
      <c r="Y348" s="116"/>
      <c r="Z348" s="116"/>
      <c r="AA348" s="116"/>
      <c r="AB348" s="116"/>
      <c r="AC348" s="116"/>
      <c r="AD348" s="116"/>
      <c r="AE348" s="116"/>
    </row>
    <row r="349" spans="19:31" hidden="1">
      <c r="S349" s="115" t="s">
        <v>789</v>
      </c>
      <c r="T349" s="116"/>
      <c r="U349" s="116"/>
      <c r="V349" s="116"/>
      <c r="W349" s="116"/>
      <c r="X349" s="116"/>
      <c r="Y349" s="116"/>
      <c r="Z349" s="116"/>
      <c r="AA349" s="116"/>
      <c r="AB349" s="116"/>
      <c r="AC349" s="116"/>
      <c r="AD349" s="116"/>
      <c r="AE349" s="116"/>
    </row>
    <row r="350" spans="19:31" hidden="1">
      <c r="S350" s="115" t="s">
        <v>790</v>
      </c>
      <c r="T350" s="116"/>
      <c r="U350" s="116"/>
      <c r="V350" s="116"/>
      <c r="W350" s="116"/>
      <c r="X350" s="116"/>
      <c r="Y350" s="116"/>
      <c r="Z350" s="116"/>
      <c r="AA350" s="116"/>
      <c r="AB350" s="116"/>
      <c r="AC350" s="116"/>
      <c r="AD350" s="116"/>
      <c r="AE350" s="116"/>
    </row>
    <row r="351" spans="19:31" hidden="1">
      <c r="S351" s="115" t="s">
        <v>791</v>
      </c>
      <c r="T351" s="116"/>
      <c r="U351" s="116"/>
      <c r="V351" s="116"/>
      <c r="W351" s="116"/>
      <c r="X351" s="116"/>
      <c r="Y351" s="116"/>
      <c r="Z351" s="116"/>
      <c r="AA351" s="116"/>
      <c r="AB351" s="116"/>
      <c r="AC351" s="116"/>
      <c r="AD351" s="116"/>
      <c r="AE351" s="116"/>
    </row>
    <row r="352" spans="19:31" hidden="1">
      <c r="S352" s="115" t="s">
        <v>792</v>
      </c>
      <c r="T352" s="116"/>
      <c r="U352" s="116"/>
      <c r="V352" s="116"/>
      <c r="W352" s="116"/>
      <c r="X352" s="116"/>
      <c r="Y352" s="116"/>
      <c r="Z352" s="116"/>
      <c r="AA352" s="116"/>
      <c r="AB352" s="116"/>
      <c r="AC352" s="116"/>
      <c r="AD352" s="116"/>
      <c r="AE352" s="116"/>
    </row>
    <row r="353" spans="19:31" hidden="1">
      <c r="S353" s="115" t="s">
        <v>793</v>
      </c>
      <c r="T353" s="116"/>
      <c r="U353" s="116"/>
      <c r="V353" s="116"/>
      <c r="W353" s="116"/>
      <c r="X353" s="116"/>
      <c r="Y353" s="116"/>
      <c r="Z353" s="116"/>
      <c r="AA353" s="116"/>
      <c r="AB353" s="116"/>
      <c r="AC353" s="116"/>
      <c r="AD353" s="116"/>
      <c r="AE353" s="116"/>
    </row>
    <row r="354" spans="19:31" hidden="1">
      <c r="S354" s="115" t="s">
        <v>794</v>
      </c>
      <c r="T354" s="116"/>
      <c r="U354" s="116"/>
      <c r="V354" s="116"/>
      <c r="W354" s="116"/>
      <c r="X354" s="116"/>
      <c r="Y354" s="116"/>
      <c r="Z354" s="116"/>
      <c r="AA354" s="116"/>
      <c r="AB354" s="116"/>
      <c r="AC354" s="116"/>
      <c r="AD354" s="116"/>
      <c r="AE354" s="116"/>
    </row>
    <row r="355" spans="19:31" hidden="1">
      <c r="S355" s="115" t="s">
        <v>795</v>
      </c>
      <c r="T355" s="116"/>
      <c r="U355" s="116"/>
      <c r="V355" s="116"/>
      <c r="W355" s="116"/>
      <c r="X355" s="116"/>
      <c r="Y355" s="116"/>
      <c r="Z355" s="116"/>
      <c r="AA355" s="116"/>
      <c r="AB355" s="116"/>
      <c r="AC355" s="116"/>
      <c r="AD355" s="116"/>
      <c r="AE355" s="116"/>
    </row>
    <row r="356" spans="19:31" hidden="1">
      <c r="S356" s="115" t="s">
        <v>796</v>
      </c>
      <c r="T356" s="116"/>
      <c r="U356" s="116"/>
      <c r="V356" s="116"/>
      <c r="W356" s="116"/>
      <c r="X356" s="116"/>
      <c r="Y356" s="116"/>
      <c r="Z356" s="116"/>
      <c r="AA356" s="116"/>
      <c r="AB356" s="116"/>
      <c r="AC356" s="116"/>
      <c r="AD356" s="116"/>
      <c r="AE356" s="116"/>
    </row>
    <row r="357" spans="19:31" hidden="1">
      <c r="S357" s="115" t="s">
        <v>797</v>
      </c>
      <c r="T357" s="116"/>
      <c r="U357" s="116"/>
      <c r="V357" s="116"/>
      <c r="W357" s="116"/>
      <c r="X357" s="116"/>
      <c r="Y357" s="116"/>
      <c r="Z357" s="116"/>
      <c r="AA357" s="116"/>
      <c r="AB357" s="116"/>
      <c r="AC357" s="116"/>
      <c r="AD357" s="116"/>
      <c r="AE357" s="116"/>
    </row>
    <row r="358" spans="19:31" hidden="1">
      <c r="S358" s="115" t="s">
        <v>798</v>
      </c>
      <c r="T358" s="116"/>
      <c r="U358" s="116"/>
      <c r="V358" s="116"/>
      <c r="W358" s="116"/>
      <c r="X358" s="116"/>
      <c r="Y358" s="116"/>
      <c r="Z358" s="116"/>
      <c r="AA358" s="116"/>
      <c r="AB358" s="116"/>
      <c r="AC358" s="116"/>
      <c r="AD358" s="116"/>
      <c r="AE358" s="116"/>
    </row>
    <row r="359" spans="19:31" hidden="1">
      <c r="S359" s="115" t="s">
        <v>799</v>
      </c>
      <c r="T359" s="116"/>
      <c r="U359" s="116"/>
      <c r="V359" s="116"/>
      <c r="W359" s="116"/>
      <c r="X359" s="116"/>
      <c r="Y359" s="116"/>
      <c r="Z359" s="116"/>
      <c r="AA359" s="116"/>
      <c r="AB359" s="116"/>
      <c r="AC359" s="116"/>
      <c r="AD359" s="116"/>
      <c r="AE359" s="116"/>
    </row>
    <row r="360" spans="19:31" hidden="1">
      <c r="S360" s="115" t="s">
        <v>800</v>
      </c>
      <c r="T360" s="116"/>
      <c r="U360" s="116"/>
      <c r="V360" s="116"/>
      <c r="W360" s="116"/>
      <c r="X360" s="116"/>
      <c r="Y360" s="116"/>
      <c r="Z360" s="116"/>
      <c r="AA360" s="116"/>
      <c r="AB360" s="116"/>
      <c r="AC360" s="116"/>
      <c r="AD360" s="116"/>
      <c r="AE360" s="116"/>
    </row>
    <row r="361" spans="19:31" hidden="1">
      <c r="S361" s="115" t="s">
        <v>801</v>
      </c>
      <c r="T361" s="116"/>
      <c r="U361" s="116"/>
      <c r="V361" s="116"/>
      <c r="W361" s="116"/>
      <c r="X361" s="116"/>
      <c r="Y361" s="116"/>
      <c r="Z361" s="116"/>
      <c r="AA361" s="116"/>
      <c r="AB361" s="116"/>
      <c r="AC361" s="116"/>
      <c r="AD361" s="116"/>
      <c r="AE361" s="116"/>
    </row>
    <row r="362" spans="19:31" hidden="1">
      <c r="S362" s="115" t="s">
        <v>802</v>
      </c>
      <c r="T362" s="116"/>
      <c r="U362" s="116"/>
      <c r="V362" s="116"/>
      <c r="W362" s="116"/>
      <c r="X362" s="116"/>
      <c r="Y362" s="116"/>
      <c r="Z362" s="116"/>
      <c r="AA362" s="116"/>
      <c r="AB362" s="116"/>
      <c r="AC362" s="116"/>
      <c r="AD362" s="116"/>
      <c r="AE362" s="116"/>
    </row>
    <row r="363" spans="19:31" hidden="1">
      <c r="S363" s="115" t="s">
        <v>803</v>
      </c>
      <c r="T363" s="116"/>
      <c r="U363" s="116"/>
      <c r="V363" s="116"/>
      <c r="W363" s="116"/>
      <c r="X363" s="116"/>
      <c r="Y363" s="116"/>
      <c r="Z363" s="116"/>
      <c r="AA363" s="116"/>
      <c r="AB363" s="116"/>
      <c r="AC363" s="116"/>
      <c r="AD363" s="116"/>
      <c r="AE363" s="116"/>
    </row>
    <row r="364" spans="19:31" hidden="1">
      <c r="S364" s="115" t="s">
        <v>804</v>
      </c>
      <c r="T364" s="116"/>
      <c r="U364" s="116"/>
      <c r="V364" s="116"/>
      <c r="W364" s="116"/>
      <c r="X364" s="116"/>
      <c r="Y364" s="116"/>
      <c r="Z364" s="116"/>
      <c r="AA364" s="116"/>
      <c r="AB364" s="116"/>
      <c r="AC364" s="116"/>
      <c r="AD364" s="116"/>
      <c r="AE364" s="116"/>
    </row>
    <row r="365" spans="19:31" hidden="1">
      <c r="S365" s="115" t="s">
        <v>805</v>
      </c>
      <c r="T365" s="116"/>
      <c r="U365" s="116"/>
      <c r="V365" s="116"/>
      <c r="W365" s="116"/>
      <c r="X365" s="116"/>
      <c r="Y365" s="116"/>
      <c r="Z365" s="116"/>
      <c r="AA365" s="116"/>
      <c r="AB365" s="116"/>
      <c r="AC365" s="116"/>
      <c r="AD365" s="116"/>
      <c r="AE365" s="116"/>
    </row>
    <row r="366" spans="19:31" hidden="1">
      <c r="S366" s="115" t="s">
        <v>806</v>
      </c>
      <c r="T366" s="116"/>
      <c r="U366" s="116"/>
      <c r="V366" s="116"/>
      <c r="W366" s="116"/>
      <c r="X366" s="116"/>
      <c r="Y366" s="116"/>
      <c r="Z366" s="116"/>
      <c r="AA366" s="116"/>
      <c r="AB366" s="116"/>
      <c r="AC366" s="116"/>
      <c r="AD366" s="116"/>
      <c r="AE366" s="116"/>
    </row>
    <row r="367" spans="19:31" hidden="1">
      <c r="S367" s="115" t="s">
        <v>807</v>
      </c>
      <c r="T367" s="116"/>
      <c r="U367" s="116"/>
      <c r="V367" s="116"/>
      <c r="W367" s="116"/>
      <c r="X367" s="116"/>
      <c r="Y367" s="116"/>
      <c r="Z367" s="116"/>
      <c r="AA367" s="116"/>
      <c r="AB367" s="116"/>
      <c r="AC367" s="116"/>
      <c r="AD367" s="116"/>
      <c r="AE367" s="116"/>
    </row>
    <row r="368" spans="19:31" hidden="1">
      <c r="S368" s="115" t="s">
        <v>808</v>
      </c>
      <c r="T368" s="116"/>
      <c r="U368" s="116"/>
      <c r="V368" s="116"/>
      <c r="W368" s="116"/>
      <c r="X368" s="116"/>
      <c r="Y368" s="116"/>
      <c r="Z368" s="116"/>
      <c r="AA368" s="116"/>
      <c r="AB368" s="116"/>
      <c r="AC368" s="116"/>
      <c r="AD368" s="116"/>
      <c r="AE368" s="116"/>
    </row>
    <row r="369" spans="19:31" hidden="1">
      <c r="S369" s="115" t="s">
        <v>809</v>
      </c>
      <c r="T369" s="116"/>
      <c r="U369" s="116"/>
      <c r="V369" s="116"/>
      <c r="W369" s="116"/>
      <c r="X369" s="116"/>
      <c r="Y369" s="116"/>
      <c r="Z369" s="116"/>
      <c r="AA369" s="116"/>
      <c r="AB369" s="116"/>
      <c r="AC369" s="116"/>
      <c r="AD369" s="116"/>
      <c r="AE369" s="116"/>
    </row>
    <row r="370" spans="19:31" hidden="1">
      <c r="S370" s="115" t="s">
        <v>810</v>
      </c>
      <c r="T370" s="116"/>
      <c r="U370" s="116"/>
      <c r="V370" s="116"/>
      <c r="W370" s="116"/>
      <c r="X370" s="116"/>
      <c r="Y370" s="116"/>
      <c r="Z370" s="116"/>
      <c r="AA370" s="116"/>
      <c r="AB370" s="116"/>
      <c r="AC370" s="116"/>
      <c r="AD370" s="116"/>
      <c r="AE370" s="116"/>
    </row>
    <row r="371" spans="19:31" hidden="1">
      <c r="S371" s="115" t="s">
        <v>811</v>
      </c>
      <c r="T371" s="116"/>
      <c r="U371" s="116"/>
      <c r="V371" s="116"/>
      <c r="W371" s="116"/>
      <c r="X371" s="116"/>
      <c r="Y371" s="116"/>
      <c r="Z371" s="116"/>
      <c r="AA371" s="116"/>
      <c r="AB371" s="116"/>
      <c r="AC371" s="116"/>
      <c r="AD371" s="116"/>
      <c r="AE371" s="116"/>
    </row>
    <row r="372" spans="19:31" hidden="1">
      <c r="S372" s="115" t="s">
        <v>812</v>
      </c>
      <c r="T372" s="116"/>
      <c r="U372" s="116"/>
      <c r="V372" s="116"/>
      <c r="W372" s="116"/>
      <c r="X372" s="116"/>
      <c r="Y372" s="116"/>
      <c r="Z372" s="116"/>
      <c r="AA372" s="116"/>
      <c r="AB372" s="116"/>
      <c r="AC372" s="116"/>
      <c r="AD372" s="116"/>
      <c r="AE372" s="116"/>
    </row>
    <row r="373" spans="19:31" hidden="1">
      <c r="S373" s="115" t="s">
        <v>813</v>
      </c>
      <c r="T373" s="116"/>
      <c r="U373" s="116"/>
      <c r="V373" s="116"/>
      <c r="W373" s="116"/>
      <c r="X373" s="116"/>
      <c r="Y373" s="116"/>
      <c r="Z373" s="116"/>
      <c r="AA373" s="116"/>
      <c r="AB373" s="116"/>
      <c r="AC373" s="116"/>
      <c r="AD373" s="116"/>
      <c r="AE373" s="116"/>
    </row>
    <row r="374" spans="19:31" hidden="1">
      <c r="S374" s="115" t="s">
        <v>814</v>
      </c>
      <c r="T374" s="116"/>
      <c r="U374" s="116"/>
      <c r="V374" s="116"/>
      <c r="W374" s="116"/>
      <c r="X374" s="116"/>
      <c r="Y374" s="116"/>
      <c r="Z374" s="116"/>
      <c r="AA374" s="116"/>
      <c r="AB374" s="116"/>
      <c r="AC374" s="116"/>
      <c r="AD374" s="116"/>
      <c r="AE374" s="116"/>
    </row>
    <row r="375" spans="19:31" hidden="1">
      <c r="S375" s="115" t="s">
        <v>815</v>
      </c>
      <c r="T375" s="116"/>
      <c r="U375" s="116"/>
      <c r="V375" s="116"/>
      <c r="W375" s="116"/>
      <c r="X375" s="116"/>
      <c r="Y375" s="116"/>
      <c r="Z375" s="116"/>
      <c r="AA375" s="116"/>
      <c r="AB375" s="116"/>
      <c r="AC375" s="116"/>
      <c r="AD375" s="116"/>
      <c r="AE375" s="116"/>
    </row>
    <row r="376" spans="19:31" hidden="1">
      <c r="S376" s="115" t="s">
        <v>816</v>
      </c>
      <c r="T376" s="116"/>
      <c r="U376" s="116"/>
      <c r="V376" s="116"/>
      <c r="W376" s="116"/>
      <c r="X376" s="116"/>
      <c r="Y376" s="116"/>
      <c r="Z376" s="116"/>
      <c r="AA376" s="116"/>
      <c r="AB376" s="116"/>
      <c r="AC376" s="116"/>
      <c r="AD376" s="116"/>
      <c r="AE376" s="116"/>
    </row>
    <row r="377" spans="19:31" hidden="1">
      <c r="S377" s="115" t="s">
        <v>817</v>
      </c>
      <c r="T377" s="116"/>
      <c r="U377" s="116"/>
      <c r="V377" s="116"/>
      <c r="W377" s="116"/>
      <c r="X377" s="116"/>
      <c r="Y377" s="116"/>
      <c r="Z377" s="116"/>
      <c r="AA377" s="116"/>
      <c r="AB377" s="116"/>
      <c r="AC377" s="116"/>
      <c r="AD377" s="116"/>
      <c r="AE377" s="116"/>
    </row>
    <row r="378" spans="19:31" hidden="1">
      <c r="S378" s="115" t="s">
        <v>818</v>
      </c>
      <c r="T378" s="116"/>
      <c r="U378" s="116"/>
      <c r="V378" s="116"/>
      <c r="W378" s="116"/>
      <c r="X378" s="116"/>
      <c r="Y378" s="116"/>
      <c r="Z378" s="116"/>
      <c r="AA378" s="116"/>
      <c r="AB378" s="116"/>
      <c r="AC378" s="116"/>
      <c r="AD378" s="116"/>
      <c r="AE378" s="116"/>
    </row>
    <row r="379" spans="19:31" hidden="1">
      <c r="S379" s="115" t="s">
        <v>819</v>
      </c>
      <c r="T379" s="116"/>
      <c r="U379" s="116"/>
      <c r="V379" s="116"/>
      <c r="W379" s="116"/>
      <c r="X379" s="116"/>
      <c r="Y379" s="116"/>
      <c r="Z379" s="116"/>
      <c r="AA379" s="116"/>
      <c r="AB379" s="116"/>
      <c r="AC379" s="116"/>
      <c r="AD379" s="116"/>
      <c r="AE379" s="116"/>
    </row>
    <row r="380" spans="19:31" hidden="1"/>
  </sheetData>
  <sheetProtection selectLockedCells="1"/>
  <mergeCells count="181">
    <mergeCell ref="AR79:AV79"/>
    <mergeCell ref="B72:AV72"/>
    <mergeCell ref="B73:AV73"/>
    <mergeCell ref="B78:J78"/>
    <mergeCell ref="L78:P78"/>
    <mergeCell ref="R78:Z78"/>
    <mergeCell ref="AB78:AF78"/>
    <mergeCell ref="AH78:AP78"/>
    <mergeCell ref="AR78:AV78"/>
    <mergeCell ref="B79:J79"/>
    <mergeCell ref="L79:P79"/>
    <mergeCell ref="R79:Z79"/>
    <mergeCell ref="AB79:AF79"/>
    <mergeCell ref="AH79:AP79"/>
    <mergeCell ref="A66:A67"/>
    <mergeCell ref="B63:C63"/>
    <mergeCell ref="E63:O63"/>
    <mergeCell ref="Q63:AA63"/>
    <mergeCell ref="AC63:AM63"/>
    <mergeCell ref="AO65:AV65"/>
    <mergeCell ref="AC65:AM65"/>
    <mergeCell ref="B64:C64"/>
    <mergeCell ref="E64:O64"/>
    <mergeCell ref="Q64:AA64"/>
    <mergeCell ref="B65:C65"/>
    <mergeCell ref="E65:O65"/>
    <mergeCell ref="Q65:AA65"/>
    <mergeCell ref="AC64:AM64"/>
    <mergeCell ref="AO64:AV64"/>
    <mergeCell ref="AO63:AV63"/>
    <mergeCell ref="AO59:AV59"/>
    <mergeCell ref="AO56:AV56"/>
    <mergeCell ref="B61:C61"/>
    <mergeCell ref="E61:O61"/>
    <mergeCell ref="Q61:AA61"/>
    <mergeCell ref="AC61:AM61"/>
    <mergeCell ref="AO53:AV53"/>
    <mergeCell ref="B62:C62"/>
    <mergeCell ref="E62:O62"/>
    <mergeCell ref="Q62:AA62"/>
    <mergeCell ref="AC62:AM62"/>
    <mergeCell ref="AO62:AV62"/>
    <mergeCell ref="AO61:AV61"/>
    <mergeCell ref="AO60:AV60"/>
    <mergeCell ref="B59:C59"/>
    <mergeCell ref="E59:O59"/>
    <mergeCell ref="Q59:AA59"/>
    <mergeCell ref="AC59:AM59"/>
    <mergeCell ref="B60:C60"/>
    <mergeCell ref="E60:O60"/>
    <mergeCell ref="Q60:AA60"/>
    <mergeCell ref="E56:O56"/>
    <mergeCell ref="Q56:AA56"/>
    <mergeCell ref="AC60:AM60"/>
    <mergeCell ref="B49:C49"/>
    <mergeCell ref="E58:O58"/>
    <mergeCell ref="Q58:AA58"/>
    <mergeCell ref="AC58:AM58"/>
    <mergeCell ref="B53:C53"/>
    <mergeCell ref="E50:O50"/>
    <mergeCell ref="Q50:AA50"/>
    <mergeCell ref="AC50:AM50"/>
    <mergeCell ref="Q51:AA51"/>
    <mergeCell ref="B56:C56"/>
    <mergeCell ref="B51:C51"/>
    <mergeCell ref="E51:O51"/>
    <mergeCell ref="AC56:AM56"/>
    <mergeCell ref="B58:C58"/>
    <mergeCell ref="B50:C50"/>
    <mergeCell ref="B52:C52"/>
    <mergeCell ref="B57:C57"/>
    <mergeCell ref="AO50:AV50"/>
    <mergeCell ref="AC51:AM51"/>
    <mergeCell ref="AO58:AV58"/>
    <mergeCell ref="Q53:AA53"/>
    <mergeCell ref="AC53:AM53"/>
    <mergeCell ref="E45:O45"/>
    <mergeCell ref="Q45:AA45"/>
    <mergeCell ref="AC45:AM45"/>
    <mergeCell ref="AO48:AV48"/>
    <mergeCell ref="E57:O57"/>
    <mergeCell ref="Q57:AA57"/>
    <mergeCell ref="AC57:AM57"/>
    <mergeCell ref="AO49:AV49"/>
    <mergeCell ref="E49:O49"/>
    <mergeCell ref="Q49:AA49"/>
    <mergeCell ref="AC49:AM49"/>
    <mergeCell ref="AO51:AV51"/>
    <mergeCell ref="AO57:AV57"/>
    <mergeCell ref="AO52:AV52"/>
    <mergeCell ref="E52:O52"/>
    <mergeCell ref="Q52:AA52"/>
    <mergeCell ref="AC52:AM52"/>
    <mergeCell ref="E53:O53"/>
    <mergeCell ref="B44:C44"/>
    <mergeCell ref="E44:O44"/>
    <mergeCell ref="Q44:AA44"/>
    <mergeCell ref="AC44:AM44"/>
    <mergeCell ref="AO44:AV44"/>
    <mergeCell ref="B46:C46"/>
    <mergeCell ref="E46:O46"/>
    <mergeCell ref="Q46:AA46"/>
    <mergeCell ref="AC46:AM46"/>
    <mergeCell ref="AO46:AV46"/>
    <mergeCell ref="AO45:AV45"/>
    <mergeCell ref="B45:C45"/>
    <mergeCell ref="B48:C48"/>
    <mergeCell ref="E48:O48"/>
    <mergeCell ref="Q48:AA48"/>
    <mergeCell ref="AC48:AM48"/>
    <mergeCell ref="B47:C47"/>
    <mergeCell ref="E47:O47"/>
    <mergeCell ref="Q47:AA47"/>
    <mergeCell ref="AC47:AM47"/>
    <mergeCell ref="AO47:AV47"/>
    <mergeCell ref="F38:T38"/>
    <mergeCell ref="AA38:AE38"/>
    <mergeCell ref="AJ38:AL38"/>
    <mergeCell ref="AM38:AQ38"/>
    <mergeCell ref="AR38:AV38"/>
    <mergeCell ref="A39:A40"/>
    <mergeCell ref="I41:X41"/>
    <mergeCell ref="AH41:AV41"/>
    <mergeCell ref="A42:A43"/>
    <mergeCell ref="F35:S35"/>
    <mergeCell ref="Y35:AG35"/>
    <mergeCell ref="AL35:AV35"/>
    <mergeCell ref="F36:T36"/>
    <mergeCell ref="AA36:AE36"/>
    <mergeCell ref="AJ36:AL36"/>
    <mergeCell ref="AM36:AQ36"/>
    <mergeCell ref="AR36:AV36"/>
    <mergeCell ref="F37:S37"/>
    <mergeCell ref="Y37:AG37"/>
    <mergeCell ref="AL37:AV37"/>
    <mergeCell ref="I30:S30"/>
    <mergeCell ref="AE30:AV30"/>
    <mergeCell ref="A31:A32"/>
    <mergeCell ref="F33:S33"/>
    <mergeCell ref="Y33:AG33"/>
    <mergeCell ref="AL33:AV33"/>
    <mergeCell ref="F34:T34"/>
    <mergeCell ref="AA34:AE34"/>
    <mergeCell ref="AJ34:AL34"/>
    <mergeCell ref="AM34:AQ34"/>
    <mergeCell ref="AR34:AV34"/>
    <mergeCell ref="G26:AA26"/>
    <mergeCell ref="I27:V27"/>
    <mergeCell ref="AM27:AV27"/>
    <mergeCell ref="G28:Q28"/>
    <mergeCell ref="Y28:AI28"/>
    <mergeCell ref="AL28:AV28"/>
    <mergeCell ref="H29:R29"/>
    <mergeCell ref="Y29:AI29"/>
    <mergeCell ref="AL29:AV29"/>
    <mergeCell ref="K24:AV24"/>
    <mergeCell ref="G25:M25"/>
    <mergeCell ref="N25:Q25"/>
    <mergeCell ref="R25:T25"/>
    <mergeCell ref="U25:Y25"/>
    <mergeCell ref="Z25:AF25"/>
    <mergeCell ref="AG25:AI25"/>
    <mergeCell ref="AJ25:AP25"/>
    <mergeCell ref="AQ25:AS25"/>
    <mergeCell ref="AT25:AV25"/>
    <mergeCell ref="AO2:AV2"/>
    <mergeCell ref="B4:AW4"/>
    <mergeCell ref="F6:O6"/>
    <mergeCell ref="W6:AE6"/>
    <mergeCell ref="AM6:AV6"/>
    <mergeCell ref="G20:AV20"/>
    <mergeCell ref="AF21:AV21"/>
    <mergeCell ref="G22:AV22"/>
    <mergeCell ref="B23:F23"/>
    <mergeCell ref="G23:W23"/>
    <mergeCell ref="X23:Z23"/>
    <mergeCell ref="AA23:AK23"/>
    <mergeCell ref="AL23:AN23"/>
    <mergeCell ref="AO23:AV23"/>
    <mergeCell ref="AD21:AE21"/>
    <mergeCell ref="L21:AA21"/>
  </mergeCells>
  <conditionalFormatting sqref="E44:O53 Q44:AA53 AC44:AM53 AO44:AV53 G20:AV20 AM27:AV27 AM6:AV6 B9:C11 R9:S13 AH9:AK18 E56:O65 Q56:AA65">
    <cfRule type="expression" dxfId="21" priority="48" stopIfTrue="1">
      <formula>$AO$2="AMPLIACION"</formula>
    </cfRule>
  </conditionalFormatting>
  <conditionalFormatting sqref="E44:O53 Q44:AA53 AC44:AM53 AO44:AV53">
    <cfRule type="expression" dxfId="20" priority="31" stopIfTrue="1">
      <formula>$AO$2="MODIFICACION"</formula>
    </cfRule>
  </conditionalFormatting>
  <conditionalFormatting sqref="G26:AA26">
    <cfRule type="expression" dxfId="19" priority="33" stopIfTrue="1">
      <formula>$AO$2="MODIFICACION"</formula>
    </cfRule>
  </conditionalFormatting>
  <conditionalFormatting sqref="G20:AV20 G25:M25 Z25:AF25 AT25:AV25 AM27:AV27 AL28:AV28 AE30:AV30">
    <cfRule type="expression" dxfId="18" priority="30" stopIfTrue="1">
      <formula>$AO$2="MODIFICACION"</formula>
    </cfRule>
  </conditionalFormatting>
  <conditionalFormatting sqref="R25:T25">
    <cfRule type="expression" dxfId="17" priority="29" stopIfTrue="1">
      <formula>$AO$2="MODIFICACION"</formula>
    </cfRule>
  </conditionalFormatting>
  <conditionalFormatting sqref="T13:T14">
    <cfRule type="cellIs" dxfId="16" priority="39" stopIfTrue="1" operator="equal">
      <formula>"SELECCIÓN - INCORRECTA"</formula>
    </cfRule>
  </conditionalFormatting>
  <conditionalFormatting sqref="X22:AC22 AL22:AV22 G22:L23 M22:W24 AD22:AK24 AA23:AC24 AO23:AV24 K24:AV24 R27:V27 I27:Q28 G28:Q28 Y28:AI28 I30:S30 I41:X41 AH41:AV41">
    <cfRule type="expression" dxfId="15" priority="46" stopIfTrue="1">
      <formula>$AO$2="APERTURA"</formula>
    </cfRule>
    <cfRule type="expression" dxfId="14" priority="47" stopIfTrue="1">
      <formula>$AO$2="MODIFICACION"</formula>
    </cfRule>
  </conditionalFormatting>
  <conditionalFormatting sqref="Y68">
    <cfRule type="expression" dxfId="13" priority="41" stopIfTrue="1">
      <formula>#REF!</formula>
    </cfRule>
  </conditionalFormatting>
  <conditionalFormatting sqref="Z25:AF25">
    <cfRule type="expression" dxfId="12" priority="38" stopIfTrue="1">
      <formula>$AP$2="APERTURA"+"AMPLIACION"</formula>
    </cfRule>
  </conditionalFormatting>
  <conditionalFormatting sqref="AB21:AC21">
    <cfRule type="expression" dxfId="11" priority="26" stopIfTrue="1">
      <formula>$AO$2="AMPLIACION"</formula>
    </cfRule>
    <cfRule type="expression" dxfId="10" priority="27" stopIfTrue="1">
      <formula>$AO$2="APERTURA"</formula>
    </cfRule>
    <cfRule type="expression" dxfId="9" priority="28" stopIfTrue="1">
      <formula>$AO$2="MODIFICACION"</formula>
    </cfRule>
  </conditionalFormatting>
  <conditionalFormatting sqref="AC56:AM65">
    <cfRule type="expression" dxfId="8" priority="1" stopIfTrue="1">
      <formula>$AO$2="MODIFICACION"</formula>
    </cfRule>
    <cfRule type="expression" dxfId="7" priority="2" stopIfTrue="1">
      <formula>$AO$2="AMPLIACION"</formula>
    </cfRule>
  </conditionalFormatting>
  <conditionalFormatting sqref="AF21:AV21">
    <cfRule type="cellIs" dxfId="6" priority="21" stopIfTrue="1" operator="equal">
      <formula>""</formula>
    </cfRule>
  </conditionalFormatting>
  <conditionalFormatting sqref="AJ25:AP25">
    <cfRule type="expression" dxfId="5" priority="36" stopIfTrue="1">
      <formula>$AO$2="MODIFICACION"</formula>
    </cfRule>
  </conditionalFormatting>
  <conditionalFormatting sqref="AJ30:AV30 X6:AE6">
    <cfRule type="expression" dxfId="4" priority="32" stopIfTrue="1">
      <formula>$AO$2="AMPLIACION"</formula>
    </cfRule>
  </conditionalFormatting>
  <dataValidations count="32">
    <dataValidation type="list" allowBlank="1" showErrorMessage="1" sqref="X6:AE6" xr:uid="{00000000-0002-0000-0200-000000000000}">
      <formula1>INDIRECT($E$46)</formula1>
      <formula2>0</formula2>
    </dataValidation>
    <dataValidation type="list" allowBlank="1" showErrorMessage="1" sqref="AP2:AV2 W6" xr:uid="{00000000-0002-0000-0200-000001000000}">
      <formula1>grupocuentas</formula1>
      <formula2>0</formula2>
    </dataValidation>
    <dataValidation type="list" allowBlank="1" showErrorMessage="1" sqref="AO2" xr:uid="{00000000-0002-0000-0200-000002000000}">
      <formula1>"APERTURA,MODIFICACION,AMPLIACION"</formula1>
      <formula2>0</formula2>
    </dataValidation>
    <dataValidation type="list" allowBlank="1" showErrorMessage="1" sqref="G28:Q28" xr:uid="{00000000-0002-0000-0200-000003000000}">
      <formula1>INDIRECT($R$28)</formula1>
      <formula2>0</formula2>
    </dataValidation>
    <dataValidation type="list" allowBlank="1" showErrorMessage="1" sqref="I42:X42 AH42:AV42" xr:uid="{00000000-0002-0000-0200-000004000000}">
      <formula1>#REF!</formula1>
      <formula2>0</formula2>
    </dataValidation>
    <dataValidation type="list" allowBlank="1" showErrorMessage="1" sqref="AH41:AV41" xr:uid="{00000000-0002-0000-0200-000005000000}">
      <formula1>OFICINADEVENTAS</formula1>
      <formula2>0</formula2>
    </dataValidation>
    <dataValidation type="list" allowBlank="1" showErrorMessage="1" sqref="AX44" xr:uid="{00000000-0002-0000-0200-000006000000}">
      <formula1>INDIRECT($AC$43)</formula1>
      <formula2>0</formula2>
    </dataValidation>
    <dataValidation type="list" allowBlank="1" showErrorMessage="1" sqref="Y33:AH33 Y35:AH35 Y37:AH37" xr:uid="{00000000-0002-0000-0200-000007000000}">
      <formula1>FUNCION</formula1>
      <formula2>0</formula2>
    </dataValidation>
    <dataValidation type="list" allowBlank="1" showErrorMessage="1" sqref="I41:X41" xr:uid="{00000000-0002-0000-0200-000008000000}">
      <formula1>ZONADEVENTAS</formula1>
      <formula2>0</formula2>
    </dataValidation>
    <dataValidation type="list" allowBlank="1" showErrorMessage="1" sqref="I30:S30" xr:uid="{00000000-0002-0000-0200-000009000000}">
      <formula1>INDIRECT($T$30)</formula1>
      <formula2>0</formula2>
    </dataValidation>
    <dataValidation type="list" allowBlank="1" showErrorMessage="1" sqref="Y28:AI29 AL28:AV29 H29:R29" xr:uid="{00000000-0002-0000-0200-00000A000000}">
      <formula1>INDIRECT($AJ$28)</formula1>
      <formula2>0</formula2>
    </dataValidation>
    <dataValidation type="list" allowBlank="1" showErrorMessage="1" sqref="F28" xr:uid="{00000000-0002-0000-0200-00000B000000}">
      <formula1>RAMO</formula1>
      <formula2>0</formula2>
    </dataValidation>
    <dataValidation type="list" allowBlank="1" showErrorMessage="1" sqref="E53:O53" xr:uid="{00000000-0002-0000-0200-00000C000000}">
      <formula1>$AG$96</formula1>
      <formula2>0</formula2>
    </dataValidation>
    <dataValidation type="list" allowBlank="1" showErrorMessage="1" sqref="E44:O48" xr:uid="{00000000-0002-0000-0200-00000D000000}">
      <formula1>$AG$91:$AG$92</formula1>
      <formula2>0</formula2>
    </dataValidation>
    <dataValidation type="list" allowBlank="1" showErrorMessage="1" sqref="E49:O49" xr:uid="{00000000-0002-0000-0200-00000E000000}">
      <formula1>$AG$93:$AG$94</formula1>
      <formula2>0</formula2>
    </dataValidation>
    <dataValidation type="list" allowBlank="1" showErrorMessage="1" sqref="E51:O52" xr:uid="{00000000-0002-0000-0200-00000F000000}">
      <formula1>$AG$95</formula1>
      <formula2>0</formula2>
    </dataValidation>
    <dataValidation type="list" allowBlank="1" showErrorMessage="1" sqref="E50:O50" xr:uid="{00000000-0002-0000-0200-000010000000}">
      <formula1>$AG$94</formula1>
      <formula2>0</formula2>
    </dataValidation>
    <dataValidation type="list" allowBlank="1" showErrorMessage="1" sqref="Q44:AA44" xr:uid="{00000000-0002-0000-0200-000011000000}">
      <formula1>$AG$100</formula1>
      <formula2>0</formula2>
    </dataValidation>
    <dataValidation type="list" allowBlank="1" showErrorMessage="1" sqref="Q45:AA45" xr:uid="{00000000-0002-0000-0200-000012000000}">
      <formula1>$AG$116:$AG$125</formula1>
      <formula2>0</formula2>
    </dataValidation>
    <dataValidation type="list" allowBlank="1" showErrorMessage="1" sqref="Q46:AA46" xr:uid="{00000000-0002-0000-0200-000013000000}">
      <formula1>$AG$130:$AG$136</formula1>
      <formula2>0</formula2>
    </dataValidation>
    <dataValidation type="list" allowBlank="1" showErrorMessage="1" sqref="Q47:AA47" xr:uid="{00000000-0002-0000-0200-000014000000}">
      <formula1>$AG$101</formula1>
      <formula2>0</formula2>
    </dataValidation>
    <dataValidation type="list" allowBlank="1" showErrorMessage="1" sqref="Q48:AA48" xr:uid="{00000000-0002-0000-0200-000015000000}">
      <formula1>$AG$102</formula1>
      <formula2>0</formula2>
    </dataValidation>
    <dataValidation type="list" allowBlank="1" showErrorMessage="1" sqref="Q49:AA49" xr:uid="{00000000-0002-0000-0200-000016000000}">
      <formula1>$AG$104:$AG$110</formula1>
      <formula2>0</formula2>
    </dataValidation>
    <dataValidation type="list" allowBlank="1" showErrorMessage="1" sqref="Q50:AA50" xr:uid="{00000000-0002-0000-0200-000017000000}">
      <formula1>$AG$110</formula1>
      <formula2>0</formula2>
    </dataValidation>
    <dataValidation type="list" allowBlank="1" showErrorMessage="1" sqref="Q51:AA51" xr:uid="{00000000-0002-0000-0200-000018000000}">
      <formula1>$AG$112</formula1>
      <formula2>0</formula2>
    </dataValidation>
    <dataValidation type="list" allowBlank="1" showErrorMessage="1" sqref="Q52:AA52" xr:uid="{00000000-0002-0000-0200-000019000000}">
      <formula1>$AG$103</formula1>
      <formula2>0</formula2>
    </dataValidation>
    <dataValidation type="list" allowBlank="1" showErrorMessage="1" sqref="Q53:AA53" xr:uid="{00000000-0002-0000-0200-00001A000000}">
      <formula1>$AG$111</formula1>
      <formula2>0</formula2>
    </dataValidation>
    <dataValidation type="list" allowBlank="1" showErrorMessage="1" sqref="AC44:AM53" xr:uid="{00000000-0002-0000-0200-00001B000000}">
      <formula1>$AG$150:$AG$156</formula1>
      <formula2>0</formula2>
    </dataValidation>
    <dataValidation type="list" allowBlank="1" showErrorMessage="1" sqref="E56:O65" xr:uid="{00000000-0002-0000-0200-00001C000000}">
      <formula1>$AG$160:$AG$165</formula1>
      <formula2>0</formula2>
    </dataValidation>
    <dataValidation type="list" allowBlank="1" showErrorMessage="1" sqref="Q56:AA65" xr:uid="{00000000-0002-0000-0200-00001D000000}">
      <formula1>$AG$169:$AG$171</formula1>
      <formula2>0</formula2>
    </dataValidation>
    <dataValidation allowBlank="1" showErrorMessage="1" sqref="F33:S33 F35:S35 F37:S37 AA34:AV34 AA36:AV36 AA38:AV38" xr:uid="{00000000-0002-0000-0200-00001E000000}"/>
    <dataValidation type="list" allowBlank="1" showErrorMessage="1" sqref="AC56:AM65" xr:uid="{00000000-0002-0000-0200-00001F000000}">
      <formula1>CENTROSUMINISTRADOR</formula1>
      <formula2>0</formula2>
    </dataValidation>
  </dataValidations>
  <printOptions horizontalCentered="1" verticalCentered="1"/>
  <pageMargins left="0.35416666666666669" right="0.27569444444444446" top="0.35416666666666669" bottom="0.35416666666666669" header="0.51180555555555551" footer="0.51180555555555551"/>
  <pageSetup scale="58" orientation="portrait"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22" r:id="rId4" name="Check Box 342">
              <controlPr defaultSize="0" autoFill="0" autoLine="0" autoPict="0">
                <anchor moveWithCells="1" sizeWithCells="1">
                  <from>
                    <xdr:col>1</xdr:col>
                    <xdr:colOff>0</xdr:colOff>
                    <xdr:row>8</xdr:row>
                    <xdr:rowOff>0</xdr:rowOff>
                  </from>
                  <to>
                    <xdr:col>2</xdr:col>
                    <xdr:colOff>95250</xdr:colOff>
                    <xdr:row>9</xdr:row>
                    <xdr:rowOff>19050</xdr:rowOff>
                  </to>
                </anchor>
              </controlPr>
            </control>
          </mc:Choice>
        </mc:AlternateContent>
        <mc:AlternateContent xmlns:mc="http://schemas.openxmlformats.org/markup-compatibility/2006">
          <mc:Choice Requires="x14">
            <control shapeId="4123" r:id="rId5" name="Check Box 349">
              <controlPr defaultSize="0" autoFill="0" autoLine="0" autoPict="0">
                <anchor moveWithCells="1" sizeWithCells="1">
                  <from>
                    <xdr:col>1</xdr:col>
                    <xdr:colOff>0</xdr:colOff>
                    <xdr:row>8</xdr:row>
                    <xdr:rowOff>161925</xdr:rowOff>
                  </from>
                  <to>
                    <xdr:col>2</xdr:col>
                    <xdr:colOff>95250</xdr:colOff>
                    <xdr:row>10</xdr:row>
                    <xdr:rowOff>19050</xdr:rowOff>
                  </to>
                </anchor>
              </controlPr>
            </control>
          </mc:Choice>
        </mc:AlternateContent>
        <mc:AlternateContent xmlns:mc="http://schemas.openxmlformats.org/markup-compatibility/2006">
          <mc:Choice Requires="x14">
            <control shapeId="4124" r:id="rId6" name="Check Box 350">
              <controlPr defaultSize="0" autoFill="0" autoLine="0" autoPict="0">
                <anchor moveWithCells="1" sizeWithCells="1">
                  <from>
                    <xdr:col>17</xdr:col>
                    <xdr:colOff>0</xdr:colOff>
                    <xdr:row>8</xdr:row>
                    <xdr:rowOff>0</xdr:rowOff>
                  </from>
                  <to>
                    <xdr:col>19</xdr:col>
                    <xdr:colOff>9525</xdr:colOff>
                    <xdr:row>9</xdr:row>
                    <xdr:rowOff>28575</xdr:rowOff>
                  </to>
                </anchor>
              </controlPr>
            </control>
          </mc:Choice>
        </mc:AlternateContent>
        <mc:AlternateContent xmlns:mc="http://schemas.openxmlformats.org/markup-compatibility/2006">
          <mc:Choice Requires="x14">
            <control shapeId="4125" r:id="rId7" name="Check Box 351">
              <controlPr defaultSize="0" autoFill="0" autoLine="0" autoPict="0">
                <anchor moveWithCells="1" sizeWithCells="1">
                  <from>
                    <xdr:col>17</xdr:col>
                    <xdr:colOff>0</xdr:colOff>
                    <xdr:row>8</xdr:row>
                    <xdr:rowOff>161925</xdr:rowOff>
                  </from>
                  <to>
                    <xdr:col>19</xdr:col>
                    <xdr:colOff>19050</xdr:colOff>
                    <xdr:row>10</xdr:row>
                    <xdr:rowOff>9525</xdr:rowOff>
                  </to>
                </anchor>
              </controlPr>
            </control>
          </mc:Choice>
        </mc:AlternateContent>
        <mc:AlternateContent xmlns:mc="http://schemas.openxmlformats.org/markup-compatibility/2006">
          <mc:Choice Requires="x14">
            <control shapeId="4126" r:id="rId8" name="Check Box 352">
              <controlPr defaultSize="0" autoFill="0" autoLine="0" autoPict="0">
                <anchor moveWithCells="1" sizeWithCells="1">
                  <from>
                    <xdr:col>17</xdr:col>
                    <xdr:colOff>0</xdr:colOff>
                    <xdr:row>9</xdr:row>
                    <xdr:rowOff>161925</xdr:rowOff>
                  </from>
                  <to>
                    <xdr:col>19</xdr:col>
                    <xdr:colOff>28575</xdr:colOff>
                    <xdr:row>11</xdr:row>
                    <xdr:rowOff>19050</xdr:rowOff>
                  </to>
                </anchor>
              </controlPr>
            </control>
          </mc:Choice>
        </mc:AlternateContent>
        <mc:AlternateContent xmlns:mc="http://schemas.openxmlformats.org/markup-compatibility/2006">
          <mc:Choice Requires="x14">
            <control shapeId="4127" r:id="rId9" name="Check Box 355">
              <controlPr defaultSize="0" autoFill="0" autoLine="0" autoPict="0">
                <anchor moveWithCells="1" sizeWithCells="1">
                  <from>
                    <xdr:col>33</xdr:col>
                    <xdr:colOff>0</xdr:colOff>
                    <xdr:row>8</xdr:row>
                    <xdr:rowOff>0</xdr:rowOff>
                  </from>
                  <to>
                    <xdr:col>34</xdr:col>
                    <xdr:colOff>95250</xdr:colOff>
                    <xdr:row>9</xdr:row>
                    <xdr:rowOff>19050</xdr:rowOff>
                  </to>
                </anchor>
              </controlPr>
            </control>
          </mc:Choice>
        </mc:AlternateContent>
        <mc:AlternateContent xmlns:mc="http://schemas.openxmlformats.org/markup-compatibility/2006">
          <mc:Choice Requires="x14">
            <control shapeId="4128" r:id="rId10" name="Check Box 357">
              <controlPr defaultSize="0" autoFill="0" autoLine="0" autoPict="0">
                <anchor moveWithCells="1" sizeWithCells="1">
                  <from>
                    <xdr:col>33</xdr:col>
                    <xdr:colOff>0</xdr:colOff>
                    <xdr:row>13</xdr:row>
                    <xdr:rowOff>142875</xdr:rowOff>
                  </from>
                  <to>
                    <xdr:col>34</xdr:col>
                    <xdr:colOff>95250</xdr:colOff>
                    <xdr:row>15</xdr:row>
                    <xdr:rowOff>0</xdr:rowOff>
                  </to>
                </anchor>
              </controlPr>
            </control>
          </mc:Choice>
        </mc:AlternateContent>
        <mc:AlternateContent xmlns:mc="http://schemas.openxmlformats.org/markup-compatibility/2006">
          <mc:Choice Requires="x14">
            <control shapeId="4129" r:id="rId11" name="Check Box 358">
              <controlPr defaultSize="0" autoFill="0" autoLine="0" autoPict="0">
                <anchor moveWithCells="1" sizeWithCells="1">
                  <from>
                    <xdr:col>33</xdr:col>
                    <xdr:colOff>0</xdr:colOff>
                    <xdr:row>12</xdr:row>
                    <xdr:rowOff>161925</xdr:rowOff>
                  </from>
                  <to>
                    <xdr:col>34</xdr:col>
                    <xdr:colOff>95250</xdr:colOff>
                    <xdr:row>14</xdr:row>
                    <xdr:rowOff>19050</xdr:rowOff>
                  </to>
                </anchor>
              </controlPr>
            </control>
          </mc:Choice>
        </mc:AlternateContent>
        <mc:AlternateContent xmlns:mc="http://schemas.openxmlformats.org/markup-compatibility/2006">
          <mc:Choice Requires="x14">
            <control shapeId="4130" r:id="rId12" name="Check Box 359">
              <controlPr defaultSize="0" autoFill="0" autoLine="0" autoPict="0">
                <anchor moveWithCells="1" sizeWithCells="1">
                  <from>
                    <xdr:col>33</xdr:col>
                    <xdr:colOff>0</xdr:colOff>
                    <xdr:row>11</xdr:row>
                    <xdr:rowOff>161925</xdr:rowOff>
                  </from>
                  <to>
                    <xdr:col>34</xdr:col>
                    <xdr:colOff>95250</xdr:colOff>
                    <xdr:row>13</xdr:row>
                    <xdr:rowOff>19050</xdr:rowOff>
                  </to>
                </anchor>
              </controlPr>
            </control>
          </mc:Choice>
        </mc:AlternateContent>
        <mc:AlternateContent xmlns:mc="http://schemas.openxmlformats.org/markup-compatibility/2006">
          <mc:Choice Requires="x14">
            <control shapeId="4131" r:id="rId13" name="Check Box 360">
              <controlPr defaultSize="0" autoFill="0" autoLine="0" autoPict="0">
                <anchor moveWithCells="1" sizeWithCells="1">
                  <from>
                    <xdr:col>33</xdr:col>
                    <xdr:colOff>0</xdr:colOff>
                    <xdr:row>9</xdr:row>
                    <xdr:rowOff>161925</xdr:rowOff>
                  </from>
                  <to>
                    <xdr:col>34</xdr:col>
                    <xdr:colOff>95250</xdr:colOff>
                    <xdr:row>11</xdr:row>
                    <xdr:rowOff>19050</xdr:rowOff>
                  </to>
                </anchor>
              </controlPr>
            </control>
          </mc:Choice>
        </mc:AlternateContent>
        <mc:AlternateContent xmlns:mc="http://schemas.openxmlformats.org/markup-compatibility/2006">
          <mc:Choice Requires="x14">
            <control shapeId="4132" r:id="rId14" name="Check Box 361">
              <controlPr defaultSize="0" autoFill="0" autoLine="0" autoPict="0">
                <anchor moveWithCells="1" sizeWithCells="1">
                  <from>
                    <xdr:col>33</xdr:col>
                    <xdr:colOff>0</xdr:colOff>
                    <xdr:row>10</xdr:row>
                    <xdr:rowOff>161925</xdr:rowOff>
                  </from>
                  <to>
                    <xdr:col>34</xdr:col>
                    <xdr:colOff>95250</xdr:colOff>
                    <xdr:row>12</xdr:row>
                    <xdr:rowOff>19050</xdr:rowOff>
                  </to>
                </anchor>
              </controlPr>
            </control>
          </mc:Choice>
        </mc:AlternateContent>
        <mc:AlternateContent xmlns:mc="http://schemas.openxmlformats.org/markup-compatibility/2006">
          <mc:Choice Requires="x14">
            <control shapeId="4133" r:id="rId15" name="Check Box 362">
              <controlPr defaultSize="0" autoFill="0" autoLine="0" autoPict="0">
                <anchor moveWithCells="1" sizeWithCells="1">
                  <from>
                    <xdr:col>33</xdr:col>
                    <xdr:colOff>0</xdr:colOff>
                    <xdr:row>8</xdr:row>
                    <xdr:rowOff>161925</xdr:rowOff>
                  </from>
                  <to>
                    <xdr:col>34</xdr:col>
                    <xdr:colOff>95250</xdr:colOff>
                    <xdr:row>10</xdr:row>
                    <xdr:rowOff>19050</xdr:rowOff>
                  </to>
                </anchor>
              </controlPr>
            </control>
          </mc:Choice>
        </mc:AlternateContent>
        <mc:AlternateContent xmlns:mc="http://schemas.openxmlformats.org/markup-compatibility/2006">
          <mc:Choice Requires="x14">
            <control shapeId="4136" r:id="rId16" name="Check Box 19">
              <controlPr defaultSize="0" autoFill="0" autoLine="0" autoPict="0">
                <anchor moveWithCells="1" sizeWithCells="1">
                  <from>
                    <xdr:col>17</xdr:col>
                    <xdr:colOff>0</xdr:colOff>
                    <xdr:row>10</xdr:row>
                    <xdr:rowOff>161925</xdr:rowOff>
                  </from>
                  <to>
                    <xdr:col>19</xdr:col>
                    <xdr:colOff>28575</xdr:colOff>
                    <xdr:row>12</xdr:row>
                    <xdr:rowOff>19050</xdr:rowOff>
                  </to>
                </anchor>
              </controlPr>
            </control>
          </mc:Choice>
        </mc:AlternateContent>
        <mc:AlternateContent xmlns:mc="http://schemas.openxmlformats.org/markup-compatibility/2006">
          <mc:Choice Requires="x14">
            <control shapeId="4139" r:id="rId17" name="Check Box 22">
              <controlPr defaultSize="0" autoFill="0" autoLine="0" autoPict="0">
                <anchor moveWithCells="1" sizeWithCells="1">
                  <from>
                    <xdr:col>16</xdr:col>
                    <xdr:colOff>114300</xdr:colOff>
                    <xdr:row>65</xdr:row>
                    <xdr:rowOff>0</xdr:rowOff>
                  </from>
                  <to>
                    <xdr:col>19</xdr:col>
                    <xdr:colOff>38100</xdr:colOff>
                    <xdr:row>65</xdr:row>
                    <xdr:rowOff>0</xdr:rowOff>
                  </to>
                </anchor>
              </controlPr>
            </control>
          </mc:Choice>
        </mc:AlternateContent>
        <mc:AlternateContent xmlns:mc="http://schemas.openxmlformats.org/markup-compatibility/2006">
          <mc:Choice Requires="x14">
            <control shapeId="4140" r:id="rId18" name="Check Box 23">
              <controlPr defaultSize="0" autoFill="0" autoLine="0" autoPict="0">
                <anchor moveWithCells="1" sizeWithCells="1">
                  <from>
                    <xdr:col>21</xdr:col>
                    <xdr:colOff>9525</xdr:colOff>
                    <xdr:row>65</xdr:row>
                    <xdr:rowOff>0</xdr:rowOff>
                  </from>
                  <to>
                    <xdr:col>22</xdr:col>
                    <xdr:colOff>104775</xdr:colOff>
                    <xdr:row>65</xdr:row>
                    <xdr:rowOff>0</xdr:rowOff>
                  </to>
                </anchor>
              </controlPr>
            </control>
          </mc:Choice>
        </mc:AlternateContent>
        <mc:AlternateContent xmlns:mc="http://schemas.openxmlformats.org/markup-compatibility/2006">
          <mc:Choice Requires="x14">
            <control shapeId="4141" r:id="rId19" name="Check Box 45">
              <controlPr defaultSize="0" autoFill="0" autoLine="0" autoPict="0">
                <anchor moveWithCells="1" sizeWithCells="1">
                  <from>
                    <xdr:col>33</xdr:col>
                    <xdr:colOff>0</xdr:colOff>
                    <xdr:row>14</xdr:row>
                    <xdr:rowOff>161925</xdr:rowOff>
                  </from>
                  <to>
                    <xdr:col>34</xdr:col>
                    <xdr:colOff>95250</xdr:colOff>
                    <xdr:row>16</xdr:row>
                    <xdr:rowOff>19050</xdr:rowOff>
                  </to>
                </anchor>
              </controlPr>
            </control>
          </mc:Choice>
        </mc:AlternateContent>
        <mc:AlternateContent xmlns:mc="http://schemas.openxmlformats.org/markup-compatibility/2006">
          <mc:Choice Requires="x14">
            <control shapeId="4142" r:id="rId20" name="Check Box 46">
              <controlPr defaultSize="0" autoFill="0" autoLine="0" autoPict="0">
                <anchor moveWithCells="1" sizeWithCells="1">
                  <from>
                    <xdr:col>33</xdr:col>
                    <xdr:colOff>0</xdr:colOff>
                    <xdr:row>15</xdr:row>
                    <xdr:rowOff>161925</xdr:rowOff>
                  </from>
                  <to>
                    <xdr:col>34</xdr:col>
                    <xdr:colOff>95250</xdr:colOff>
                    <xdr:row>17</xdr:row>
                    <xdr:rowOff>19050</xdr:rowOff>
                  </to>
                </anchor>
              </controlPr>
            </control>
          </mc:Choice>
        </mc:AlternateContent>
        <mc:AlternateContent xmlns:mc="http://schemas.openxmlformats.org/markup-compatibility/2006">
          <mc:Choice Requires="x14">
            <control shapeId="4143" r:id="rId21" name="Check Box 47">
              <controlPr defaultSize="0" autoFill="0" autoLine="0" autoPict="0">
                <anchor moveWithCells="1" sizeWithCells="1">
                  <from>
                    <xdr:col>33</xdr:col>
                    <xdr:colOff>0</xdr:colOff>
                    <xdr:row>17</xdr:row>
                    <xdr:rowOff>0</xdr:rowOff>
                  </from>
                  <to>
                    <xdr:col>34</xdr:col>
                    <xdr:colOff>95250</xdr:colOff>
                    <xdr:row>18</xdr:row>
                    <xdr:rowOff>19050</xdr:rowOff>
                  </to>
                </anchor>
              </controlPr>
            </control>
          </mc:Choice>
        </mc:AlternateContent>
        <mc:AlternateContent xmlns:mc="http://schemas.openxmlformats.org/markup-compatibility/2006">
          <mc:Choice Requires="x14">
            <control shapeId="11038" r:id="rId22" name="Check Box 1822">
              <controlPr defaultSize="0" autoFill="0" autoLine="0" autoPict="0">
                <anchor moveWithCells="1" sizeWithCells="1">
                  <from>
                    <xdr:col>17</xdr:col>
                    <xdr:colOff>0</xdr:colOff>
                    <xdr:row>8</xdr:row>
                    <xdr:rowOff>161925</xdr:rowOff>
                  </from>
                  <to>
                    <xdr:col>19</xdr:col>
                    <xdr:colOff>28575</xdr:colOff>
                    <xdr:row>10</xdr:row>
                    <xdr:rowOff>19050</xdr:rowOff>
                  </to>
                </anchor>
              </controlPr>
            </control>
          </mc:Choice>
        </mc:AlternateContent>
        <mc:AlternateContent xmlns:mc="http://schemas.openxmlformats.org/markup-compatibility/2006">
          <mc:Choice Requires="x14">
            <control shapeId="11039" r:id="rId23" name="Check Box 1823">
              <controlPr defaultSize="0" autoFill="0" autoLine="0" autoPict="0">
                <anchor moveWithCells="1" sizeWithCells="1">
                  <from>
                    <xdr:col>17</xdr:col>
                    <xdr:colOff>0</xdr:colOff>
                    <xdr:row>7</xdr:row>
                    <xdr:rowOff>161925</xdr:rowOff>
                  </from>
                  <to>
                    <xdr:col>19</xdr:col>
                    <xdr:colOff>28575</xdr:colOff>
                    <xdr:row>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22"/>
  </sheetPr>
  <dimension ref="A1:AX233"/>
  <sheetViews>
    <sheetView showGridLines="0" topLeftCell="A16" zoomScale="80" zoomScaleNormal="80" zoomScaleSheetLayoutView="75" workbookViewId="0"/>
  </sheetViews>
  <sheetFormatPr defaultColWidth="9.140625" defaultRowHeight="15.75"/>
  <cols>
    <col min="1" max="1" width="10.85546875" style="1" customWidth="1"/>
    <col min="2" max="11" width="2.7109375" style="1" customWidth="1"/>
    <col min="12" max="12" width="3.42578125" style="1" customWidth="1"/>
    <col min="13" max="24" width="2.7109375" style="1" customWidth="1"/>
    <col min="25" max="25" width="4.42578125" style="1" customWidth="1"/>
    <col min="26" max="32" width="2.7109375" style="1" customWidth="1"/>
    <col min="33" max="34" width="2.28515625" style="1" customWidth="1"/>
    <col min="35" max="35" width="2.85546875" style="1" customWidth="1"/>
    <col min="36" max="36" width="2.7109375" style="1" customWidth="1"/>
    <col min="37" max="37" width="2.140625" style="1" customWidth="1"/>
    <col min="38" max="38" width="4.140625" style="1" customWidth="1"/>
    <col min="39" max="47" width="2.7109375" style="1" customWidth="1"/>
    <col min="48" max="48" width="7.140625" style="1" customWidth="1"/>
    <col min="49" max="49" width="2.7109375" style="1" customWidth="1"/>
    <col min="50" max="50" width="8.85546875" style="1" customWidth="1"/>
    <col min="51" max="51" width="9.140625" style="1"/>
    <col min="52" max="52" width="7.85546875" style="1" customWidth="1"/>
    <col min="53" max="53" width="0" style="1" hidden="1" customWidth="1"/>
    <col min="54" max="16384" width="9.140625" style="1"/>
  </cols>
  <sheetData>
    <row r="1" spans="1:50" ht="14.25" customHeight="1">
      <c r="I1" s="2"/>
      <c r="J1" s="3"/>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50">
      <c r="AF2" s="10"/>
      <c r="AJ2" s="11" t="s">
        <v>156</v>
      </c>
      <c r="AK2" s="10"/>
      <c r="AM2" s="10"/>
      <c r="AO2" s="227" t="s">
        <v>531</v>
      </c>
      <c r="AP2" s="227"/>
      <c r="AQ2" s="227"/>
      <c r="AR2" s="227"/>
      <c r="AS2" s="227"/>
      <c r="AT2" s="227"/>
      <c r="AU2" s="227"/>
      <c r="AV2" s="227"/>
    </row>
    <row r="3" spans="1:50" ht="8.25" customHeight="1">
      <c r="AF3" s="10"/>
      <c r="AN3" s="10"/>
    </row>
    <row r="4" spans="1:50" ht="21">
      <c r="B4" s="290" t="s">
        <v>157</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4"/>
    </row>
    <row r="5" spans="1:50" ht="26.25" customHeight="1"/>
    <row r="6" spans="1:50">
      <c r="A6" s="12"/>
      <c r="B6" s="10" t="s">
        <v>158</v>
      </c>
      <c r="C6" s="12"/>
      <c r="D6" s="12"/>
      <c r="E6" s="12"/>
      <c r="F6" s="291" t="s">
        <v>448</v>
      </c>
      <c r="G6" s="291"/>
      <c r="H6" s="291"/>
      <c r="I6" s="291"/>
      <c r="J6" s="291"/>
      <c r="K6" s="291"/>
      <c r="L6" s="291"/>
      <c r="M6" s="291"/>
      <c r="N6" s="291"/>
      <c r="O6" s="291"/>
      <c r="Q6" s="10" t="s">
        <v>160</v>
      </c>
      <c r="T6" s="12"/>
      <c r="V6" s="12"/>
      <c r="W6" s="227"/>
      <c r="X6" s="227"/>
      <c r="Y6" s="227"/>
      <c r="Z6" s="227"/>
      <c r="AA6" s="227"/>
      <c r="AB6" s="227"/>
      <c r="AC6" s="227"/>
      <c r="AD6" s="227"/>
      <c r="AE6" s="227"/>
      <c r="AF6" s="227"/>
      <c r="AG6" s="13"/>
      <c r="AH6" s="10" t="s">
        <v>161</v>
      </c>
      <c r="AI6" s="12"/>
      <c r="AJ6" s="12"/>
      <c r="AK6" s="12"/>
      <c r="AL6" s="12"/>
      <c r="AM6" s="292"/>
      <c r="AN6" s="292"/>
      <c r="AO6" s="292"/>
      <c r="AP6" s="292"/>
      <c r="AQ6" s="292"/>
      <c r="AR6" s="292"/>
      <c r="AS6" s="292"/>
      <c r="AT6" s="292"/>
      <c r="AU6" s="292"/>
      <c r="AV6" s="292"/>
      <c r="AW6" s="12"/>
    </row>
    <row r="7" spans="1:50" ht="10.5" customHeight="1">
      <c r="A7" s="12"/>
      <c r="B7" s="12"/>
      <c r="C7" s="12"/>
      <c r="D7" s="12"/>
      <c r="E7" s="12"/>
      <c r="F7" s="12"/>
      <c r="G7" s="12"/>
      <c r="H7" s="12"/>
      <c r="I7" s="12"/>
      <c r="J7" s="12"/>
      <c r="K7" s="12"/>
      <c r="L7" s="12"/>
      <c r="M7" s="12"/>
      <c r="N7" s="12"/>
      <c r="O7" s="12"/>
      <c r="P7" s="12"/>
      <c r="Q7" s="14" t="str">
        <f>IF(Q9&amp;Q10="VD","AC",Q9&amp;Q10)</f>
        <v/>
      </c>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row>
    <row r="8" spans="1:50" ht="24.75"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row>
    <row r="9" spans="1:50" ht="13.5" customHeight="1">
      <c r="A9" s="13"/>
      <c r="B9" s="13"/>
      <c r="C9" s="12"/>
      <c r="D9" s="12"/>
      <c r="E9" s="12"/>
      <c r="F9" s="15"/>
      <c r="G9" s="15"/>
      <c r="H9" s="15"/>
      <c r="P9" s="12"/>
      <c r="Q9" s="5" t="str">
        <f>IF(S9=TRUE,"VD","")</f>
        <v/>
      </c>
      <c r="R9" s="13"/>
      <c r="S9" s="16" t="b">
        <v>0</v>
      </c>
      <c r="T9" s="1" t="s">
        <v>163</v>
      </c>
      <c r="AF9" s="12"/>
      <c r="AG9" s="13"/>
      <c r="AH9" s="13"/>
      <c r="AI9" s="12"/>
      <c r="AJ9" s="1" t="s">
        <v>170</v>
      </c>
      <c r="AL9" s="1" t="s">
        <v>171</v>
      </c>
      <c r="AW9" s="12"/>
    </row>
    <row r="10" spans="1:50" ht="13.5" customHeight="1">
      <c r="A10" s="13"/>
      <c r="B10" s="13"/>
      <c r="C10" s="12"/>
      <c r="H10" s="15"/>
      <c r="I10" s="17"/>
      <c r="J10" s="17"/>
      <c r="K10" s="17"/>
      <c r="L10" s="17"/>
      <c r="M10" s="17"/>
      <c r="P10" s="12"/>
      <c r="Q10" s="5" t="str">
        <f>IF(S10=TRUE,"AC","")</f>
        <v/>
      </c>
      <c r="R10" s="13"/>
      <c r="S10" s="16" t="b">
        <v>0</v>
      </c>
      <c r="T10" s="1" t="s">
        <v>169</v>
      </c>
      <c r="U10" s="12"/>
      <c r="V10" s="12"/>
      <c r="AF10" s="12"/>
      <c r="AG10" s="13"/>
      <c r="AH10" s="13"/>
      <c r="AI10" s="12"/>
      <c r="AJ10" s="1" t="s">
        <v>449</v>
      </c>
      <c r="AL10" s="1" t="s">
        <v>450</v>
      </c>
      <c r="AW10" s="12"/>
    </row>
    <row r="11" spans="1:50" ht="13.5" customHeight="1">
      <c r="D11" s="12"/>
      <c r="E11" s="15"/>
      <c r="F11" s="15"/>
      <c r="G11" s="15"/>
      <c r="H11" s="15"/>
      <c r="P11" s="12"/>
      <c r="Q11" s="13" t="str">
        <f>IF(S11=TRUE,"SN","")</f>
        <v/>
      </c>
      <c r="R11" s="13"/>
      <c r="S11" s="16"/>
      <c r="T11" s="18" t="str">
        <f>IF(Q7="VD","",IF(Q7="DI","",IF(Q7="SN","",IF(Q7="AC","",IF(Q7="VDSN","",IF(Q7="","Seleccionar Canal","SELECCIÓN - INCORRECTA"))))))</f>
        <v>Seleccionar Canal</v>
      </c>
      <c r="AF11" s="12"/>
      <c r="AG11" s="13"/>
      <c r="AH11" s="13"/>
      <c r="AI11" s="12"/>
      <c r="AJ11" s="1" t="s">
        <v>172</v>
      </c>
      <c r="AL11" s="1" t="s">
        <v>173</v>
      </c>
      <c r="AW11" s="12"/>
    </row>
    <row r="12" spans="1:50" ht="13.5" customHeight="1">
      <c r="A12" s="51"/>
      <c r="B12" s="51"/>
      <c r="C12" s="51"/>
      <c r="D12" s="51"/>
      <c r="E12" s="51"/>
      <c r="F12" s="51"/>
      <c r="G12" s="51"/>
      <c r="H12" s="52"/>
      <c r="I12" s="51"/>
      <c r="J12" s="51"/>
      <c r="K12" s="51"/>
      <c r="N12" s="17"/>
      <c r="O12" s="17"/>
      <c r="P12" s="12"/>
      <c r="Q12" s="13"/>
      <c r="T12" s="18"/>
      <c r="W12" s="12"/>
      <c r="X12" s="12"/>
      <c r="Y12" s="12"/>
      <c r="Z12" s="12"/>
      <c r="AA12" s="12"/>
      <c r="AB12" s="12"/>
      <c r="AC12" s="12"/>
      <c r="AD12" s="12"/>
      <c r="AE12" s="12"/>
      <c r="AF12" s="12"/>
      <c r="AG12" s="13"/>
      <c r="AH12" s="13"/>
      <c r="AI12" s="12"/>
      <c r="AJ12" s="1" t="s">
        <v>451</v>
      </c>
      <c r="AL12" s="1" t="s">
        <v>452</v>
      </c>
      <c r="AW12" s="12"/>
    </row>
    <row r="13" spans="1:50" ht="13.5" customHeight="1">
      <c r="A13" s="13"/>
      <c r="B13" s="13"/>
      <c r="C13" s="12"/>
      <c r="D13" s="12"/>
      <c r="E13" s="15"/>
      <c r="F13" s="15"/>
      <c r="G13" s="15"/>
      <c r="H13" s="15"/>
      <c r="I13" s="12"/>
      <c r="J13" s="12"/>
      <c r="K13" s="12"/>
      <c r="L13" s="12"/>
      <c r="M13" s="12"/>
      <c r="N13" s="12"/>
      <c r="O13" s="12"/>
      <c r="P13" s="12"/>
      <c r="Q13" s="14"/>
      <c r="R13" s="12"/>
      <c r="S13" s="14"/>
      <c r="T13" s="19"/>
      <c r="U13" s="12"/>
      <c r="V13" s="12"/>
      <c r="W13" s="12"/>
      <c r="X13" s="12"/>
      <c r="Y13" s="12"/>
      <c r="Z13" s="12"/>
      <c r="AA13" s="12"/>
      <c r="AB13" s="12"/>
      <c r="AC13" s="12"/>
      <c r="AD13" s="12"/>
      <c r="AE13" s="12"/>
      <c r="AF13" s="12"/>
      <c r="AG13" s="13"/>
      <c r="AH13" s="13"/>
      <c r="AI13" s="12"/>
      <c r="AJ13" s="1" t="s">
        <v>453</v>
      </c>
      <c r="AL13" s="1" t="s">
        <v>454</v>
      </c>
      <c r="AW13" s="12"/>
    </row>
    <row r="14" spans="1:50" ht="13.5" customHeight="1">
      <c r="A14" s="12"/>
      <c r="B14" s="13"/>
      <c r="C14" s="12"/>
      <c r="D14" s="12"/>
      <c r="E14" s="15"/>
      <c r="F14" s="15"/>
      <c r="G14" s="15"/>
      <c r="H14" s="15"/>
      <c r="I14" s="12"/>
      <c r="J14" s="12"/>
      <c r="K14" s="12"/>
      <c r="L14" s="12"/>
      <c r="M14" s="12"/>
      <c r="N14" s="12"/>
      <c r="O14" s="12"/>
      <c r="P14" s="12"/>
      <c r="Q14" s="12"/>
      <c r="R14" s="12"/>
      <c r="S14" s="12"/>
      <c r="U14" s="12"/>
      <c r="V14" s="12"/>
      <c r="W14" s="12"/>
      <c r="X14" s="12"/>
      <c r="Y14" s="12"/>
      <c r="Z14" s="12"/>
      <c r="AA14" s="12"/>
      <c r="AB14" s="12"/>
      <c r="AC14" s="12"/>
      <c r="AD14" s="12"/>
      <c r="AE14" s="12"/>
      <c r="AF14" s="12"/>
      <c r="AG14" s="13"/>
      <c r="AH14" s="13"/>
      <c r="AI14" s="12"/>
      <c r="AJ14" s="1" t="s">
        <v>174</v>
      </c>
      <c r="AK14" s="12"/>
      <c r="AL14" s="12" t="s">
        <v>175</v>
      </c>
      <c r="AM14" s="12"/>
      <c r="AW14" s="12"/>
    </row>
    <row r="15" spans="1:50" ht="13.5" customHeight="1">
      <c r="A15" s="12"/>
      <c r="B15" s="13"/>
      <c r="C15" s="12"/>
      <c r="D15" s="12"/>
      <c r="E15" s="15"/>
      <c r="F15" s="15"/>
      <c r="G15" s="15"/>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3"/>
      <c r="AH15" s="13"/>
      <c r="AI15" s="12"/>
      <c r="AJ15" s="1" t="s">
        <v>176</v>
      </c>
      <c r="AK15" s="12"/>
      <c r="AL15" s="12" t="s">
        <v>177</v>
      </c>
      <c r="AM15" s="12"/>
      <c r="AW15" s="12"/>
    </row>
    <row r="16" spans="1:50" ht="13.5" customHeight="1">
      <c r="A16" s="12"/>
      <c r="B16" s="13"/>
      <c r="C16" s="12"/>
      <c r="D16" s="12"/>
      <c r="E16" s="15"/>
      <c r="F16" s="15"/>
      <c r="P16" s="12"/>
      <c r="Q16" s="12"/>
      <c r="R16" s="12"/>
      <c r="S16" s="12"/>
      <c r="T16" s="12"/>
      <c r="U16" s="12"/>
      <c r="V16" s="12"/>
      <c r="W16" s="12"/>
      <c r="X16" s="12"/>
      <c r="Y16" s="12"/>
      <c r="Z16" s="12"/>
      <c r="AA16" s="12"/>
      <c r="AB16" s="12"/>
      <c r="AC16" s="12"/>
      <c r="AD16" s="12"/>
      <c r="AE16" s="12"/>
      <c r="AF16" s="12"/>
      <c r="AG16" s="13"/>
      <c r="AH16" s="13"/>
      <c r="AI16" s="12"/>
      <c r="AW16" s="12"/>
    </row>
    <row r="17" spans="1:49" ht="13.5" hidden="1" customHeight="1">
      <c r="A17" s="12"/>
      <c r="P17" s="12"/>
      <c r="Q17" s="12"/>
      <c r="R17" s="12"/>
      <c r="S17" s="12"/>
      <c r="T17" s="12"/>
      <c r="U17" s="12"/>
      <c r="V17" s="12"/>
      <c r="W17" s="12"/>
      <c r="X17" s="12"/>
      <c r="Y17" s="12"/>
      <c r="Z17" s="12"/>
      <c r="AA17" s="12"/>
      <c r="AB17" s="12"/>
      <c r="AC17" s="12"/>
      <c r="AD17" s="12"/>
      <c r="AE17" s="12"/>
      <c r="AF17" s="12"/>
      <c r="AG17" s="13"/>
      <c r="AW17" s="12"/>
    </row>
    <row r="18" spans="1:49" ht="13.5" hidden="1" customHeight="1">
      <c r="A18" s="12"/>
      <c r="B18" s="8"/>
      <c r="P18" s="12"/>
      <c r="Q18" s="12"/>
      <c r="R18" s="12"/>
      <c r="S18" s="12"/>
      <c r="T18" s="12"/>
      <c r="U18" s="12"/>
      <c r="V18" s="12"/>
      <c r="W18" s="12"/>
      <c r="X18" s="12"/>
      <c r="Y18" s="12"/>
      <c r="Z18" s="12"/>
      <c r="AA18" s="12"/>
      <c r="AB18" s="12"/>
      <c r="AC18" s="12"/>
      <c r="AD18" s="12"/>
      <c r="AE18" s="12"/>
      <c r="AF18" s="12"/>
      <c r="AG18" s="13"/>
      <c r="AW18" s="12"/>
    </row>
    <row r="19" spans="1:49" ht="13.5" hidden="1" customHeight="1">
      <c r="A19" s="12"/>
      <c r="B19" s="8"/>
      <c r="C19" s="12"/>
      <c r="D19" s="20"/>
      <c r="P19" s="12"/>
      <c r="Q19" s="12"/>
      <c r="R19" s="12"/>
      <c r="S19" s="12"/>
      <c r="T19" s="12"/>
      <c r="U19" s="12"/>
      <c r="V19" s="12"/>
      <c r="W19" s="12"/>
      <c r="X19" s="12"/>
      <c r="Y19" s="12"/>
      <c r="Z19" s="12"/>
      <c r="AA19" s="12"/>
      <c r="AB19" s="12"/>
      <c r="AC19" s="12"/>
      <c r="AD19" s="12"/>
      <c r="AE19" s="12"/>
      <c r="AF19" s="12"/>
      <c r="AG19" s="13"/>
      <c r="AW19" s="12"/>
    </row>
    <row r="20" spans="1:49" ht="13.5" customHeight="1">
      <c r="A20" s="12"/>
      <c r="B20" s="12"/>
      <c r="C20" s="12"/>
      <c r="D20" s="12"/>
      <c r="E20" s="12"/>
      <c r="F20" s="12"/>
      <c r="R20" s="12"/>
      <c r="S20" s="12"/>
      <c r="T20" s="12"/>
      <c r="U20" s="12"/>
      <c r="V20" s="12"/>
      <c r="W20" s="12"/>
      <c r="X20" s="12"/>
      <c r="Y20" s="12"/>
      <c r="Z20" s="12"/>
      <c r="AA20" s="12"/>
      <c r="AB20" s="12"/>
      <c r="AC20" s="12"/>
      <c r="AD20" s="12"/>
      <c r="AE20" s="12"/>
      <c r="AF20" s="12"/>
      <c r="AG20" s="13"/>
      <c r="AH20" s="13"/>
      <c r="AI20" s="12"/>
      <c r="AN20" s="12"/>
      <c r="AO20" s="12"/>
      <c r="AP20" s="12"/>
      <c r="AQ20" s="12"/>
      <c r="AR20" s="12"/>
      <c r="AS20" s="12"/>
      <c r="AT20" s="12"/>
      <c r="AU20" s="12"/>
      <c r="AV20" s="12"/>
      <c r="AW20" s="12"/>
    </row>
    <row r="21" spans="1:49" ht="13.5" customHeight="1">
      <c r="A21" s="12"/>
      <c r="B21" s="12"/>
      <c r="C21" s="12"/>
      <c r="D21" s="12"/>
      <c r="E21" s="12"/>
      <c r="F21" s="12"/>
      <c r="R21" s="12"/>
      <c r="S21" s="12"/>
      <c r="T21" s="12"/>
      <c r="U21" s="12"/>
      <c r="V21" s="12"/>
      <c r="W21" s="12"/>
      <c r="X21" s="12"/>
      <c r="Y21" s="12"/>
      <c r="Z21" s="12"/>
      <c r="AA21" s="12"/>
      <c r="AB21" s="12"/>
      <c r="AC21" s="12"/>
      <c r="AD21" s="12"/>
      <c r="AE21" s="12"/>
      <c r="AF21" s="12"/>
      <c r="AG21" s="13"/>
      <c r="AH21" s="13"/>
      <c r="AI21" s="12"/>
      <c r="AN21" s="12"/>
      <c r="AO21" s="12"/>
      <c r="AP21" s="12"/>
      <c r="AQ21" s="12"/>
      <c r="AR21" s="12"/>
      <c r="AS21" s="12"/>
      <c r="AT21" s="12"/>
      <c r="AU21" s="12"/>
      <c r="AV21" s="12"/>
      <c r="AW21" s="12"/>
    </row>
    <row r="22" spans="1:49" ht="8.2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row>
    <row r="23" spans="1:49">
      <c r="A23" s="13"/>
      <c r="B23" s="10" t="s">
        <v>0</v>
      </c>
      <c r="C23" s="12"/>
      <c r="D23" s="12"/>
      <c r="E23" s="12"/>
      <c r="F23" s="12"/>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12"/>
    </row>
    <row r="24" spans="1:49" ht="15.75" customHeight="1">
      <c r="A24" s="12"/>
      <c r="B24" s="10" t="s">
        <v>187</v>
      </c>
      <c r="C24" s="12"/>
      <c r="D24" s="12"/>
      <c r="E24" s="12"/>
      <c r="F24" s="12"/>
      <c r="G24" s="12"/>
      <c r="H24" s="12"/>
      <c r="I24" s="12"/>
      <c r="J24" s="12"/>
      <c r="K24" s="12"/>
      <c r="L24" s="12"/>
      <c r="M24" s="294"/>
      <c r="N24" s="294"/>
      <c r="O24" s="294"/>
      <c r="P24" s="294"/>
      <c r="Q24" s="294"/>
      <c r="R24" s="294"/>
      <c r="S24" s="294"/>
      <c r="T24" s="294"/>
      <c r="U24" s="294"/>
      <c r="V24" s="294"/>
      <c r="W24" s="294"/>
      <c r="X24" s="294"/>
      <c r="Y24" s="294"/>
      <c r="Z24" s="294"/>
      <c r="AA24" s="294"/>
      <c r="AB24" s="294"/>
      <c r="AC24" s="294"/>
      <c r="AD24" s="12"/>
      <c r="AE24" s="10">
        <v>2</v>
      </c>
      <c r="AF24" s="295" t="str">
        <f>IF(AM30="","",AM30)</f>
        <v/>
      </c>
      <c r="AG24" s="295"/>
      <c r="AH24" s="295"/>
      <c r="AI24" s="295"/>
      <c r="AJ24" s="295"/>
      <c r="AK24" s="295"/>
      <c r="AL24" s="295"/>
      <c r="AM24" s="295"/>
      <c r="AN24" s="295"/>
      <c r="AO24" s="295"/>
      <c r="AP24" s="295"/>
      <c r="AQ24" s="295"/>
      <c r="AR24" s="295"/>
      <c r="AS24" s="295"/>
      <c r="AT24" s="295"/>
      <c r="AU24" s="295"/>
      <c r="AV24" s="295"/>
      <c r="AW24" s="12"/>
    </row>
    <row r="25" spans="1:49">
      <c r="A25" s="12"/>
      <c r="B25" s="10" t="s">
        <v>188</v>
      </c>
      <c r="C25" s="12"/>
      <c r="D25" s="12"/>
      <c r="E25" s="12"/>
      <c r="F25" s="12"/>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12"/>
    </row>
    <row r="26" spans="1:49" ht="15.75" customHeight="1">
      <c r="A26" s="12"/>
      <c r="B26" s="297" t="s">
        <v>455</v>
      </c>
      <c r="C26" s="297"/>
      <c r="D26" s="297"/>
      <c r="E26" s="297"/>
      <c r="F26" s="297"/>
      <c r="G26" s="200"/>
      <c r="H26" s="200"/>
      <c r="I26" s="200"/>
      <c r="J26" s="200"/>
      <c r="K26" s="200"/>
      <c r="L26" s="200"/>
      <c r="M26" s="200"/>
      <c r="N26" s="200"/>
      <c r="O26" s="200"/>
      <c r="P26" s="200"/>
      <c r="Q26" s="200"/>
      <c r="R26" s="200"/>
      <c r="S26" s="200"/>
      <c r="T26" s="200"/>
      <c r="U26" s="298" t="s">
        <v>190</v>
      </c>
      <c r="V26" s="298"/>
      <c r="W26" s="298"/>
      <c r="X26" s="298"/>
      <c r="Y26" s="298"/>
      <c r="Z26" s="299"/>
      <c r="AA26" s="299"/>
      <c r="AB26" s="299"/>
      <c r="AC26" s="299"/>
      <c r="AD26" s="299"/>
      <c r="AE26" s="299"/>
      <c r="AF26" s="299"/>
      <c r="AG26" s="299"/>
      <c r="AH26" s="299"/>
      <c r="AI26" s="299"/>
      <c r="AJ26" s="299"/>
      <c r="AK26" s="299"/>
      <c r="AL26" s="10" t="s">
        <v>191</v>
      </c>
      <c r="AM26" s="10"/>
      <c r="AN26" s="12"/>
      <c r="AO26" s="227"/>
      <c r="AP26" s="227"/>
      <c r="AQ26" s="227"/>
      <c r="AR26" s="227"/>
      <c r="AS26" s="227"/>
      <c r="AT26" s="227"/>
      <c r="AU26" s="227"/>
      <c r="AV26" s="227"/>
      <c r="AW26" s="12"/>
    </row>
    <row r="27" spans="1:49">
      <c r="A27" s="12"/>
      <c r="B27" s="10" t="s">
        <v>192</v>
      </c>
      <c r="C27" s="12"/>
      <c r="D27" s="12"/>
      <c r="E27" s="12"/>
      <c r="F27" s="12"/>
      <c r="G27" s="12"/>
      <c r="H27" s="12"/>
      <c r="I27" s="12"/>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c r="AW27" s="12"/>
    </row>
    <row r="28" spans="1:49">
      <c r="A28" s="12"/>
      <c r="B28" s="10" t="s">
        <v>193</v>
      </c>
      <c r="C28" s="12"/>
      <c r="D28" s="12"/>
      <c r="E28" s="12"/>
      <c r="F28" s="12"/>
      <c r="G28" s="294"/>
      <c r="H28" s="294"/>
      <c r="I28" s="294"/>
      <c r="J28" s="294"/>
      <c r="K28" s="294"/>
      <c r="L28" s="294"/>
      <c r="M28" s="294"/>
      <c r="N28" s="12"/>
      <c r="O28" s="10"/>
      <c r="P28" s="10" t="s">
        <v>194</v>
      </c>
      <c r="Q28" s="12"/>
      <c r="R28" s="294"/>
      <c r="S28" s="294"/>
      <c r="T28" s="294"/>
      <c r="V28" s="10"/>
      <c r="W28" s="10" t="s">
        <v>195</v>
      </c>
      <c r="X28" s="12"/>
      <c r="Y28" s="12"/>
      <c r="Z28" s="227"/>
      <c r="AA28" s="227"/>
      <c r="AB28" s="227"/>
      <c r="AC28" s="227"/>
      <c r="AD28" s="227"/>
      <c r="AE28" s="227"/>
      <c r="AF28" s="227"/>
      <c r="AG28" s="12"/>
      <c r="AH28" s="10" t="s">
        <v>196</v>
      </c>
      <c r="AJ28" s="227"/>
      <c r="AK28" s="227"/>
      <c r="AL28" s="227"/>
      <c r="AM28" s="227"/>
      <c r="AN28" s="227"/>
      <c r="AO28" s="227"/>
      <c r="AP28" s="227"/>
      <c r="AQ28" s="12"/>
      <c r="AR28" s="10" t="s">
        <v>194</v>
      </c>
      <c r="AS28" s="12"/>
      <c r="AT28" s="227"/>
      <c r="AU28" s="227"/>
      <c r="AV28" s="227"/>
      <c r="AW28" s="12"/>
    </row>
    <row r="29" spans="1:49">
      <c r="A29" s="12"/>
      <c r="B29" s="10" t="s">
        <v>197</v>
      </c>
      <c r="C29" s="12"/>
      <c r="D29" s="12"/>
      <c r="E29" s="12"/>
      <c r="F29" s="21"/>
      <c r="G29" s="301"/>
      <c r="H29" s="301"/>
      <c r="I29" s="301"/>
      <c r="J29" s="301"/>
      <c r="K29" s="301"/>
      <c r="L29" s="301"/>
      <c r="M29" s="301"/>
      <c r="N29" s="301"/>
      <c r="O29" s="301"/>
      <c r="P29" s="301"/>
      <c r="Q29" s="301"/>
      <c r="R29" s="301"/>
      <c r="S29" s="301"/>
      <c r="T29" s="301"/>
      <c r="U29" s="301"/>
      <c r="V29" s="301"/>
      <c r="W29" s="301"/>
      <c r="X29" s="301"/>
      <c r="Y29" s="301"/>
      <c r="Z29" s="301"/>
      <c r="AA29" s="301"/>
      <c r="AB29" s="22"/>
      <c r="AC29" s="23"/>
      <c r="AD29" s="12"/>
      <c r="AE29" s="10"/>
      <c r="AF29" s="12"/>
      <c r="AG29" s="12"/>
      <c r="AH29" s="12"/>
      <c r="AI29" s="12"/>
      <c r="AJ29" s="12"/>
      <c r="AK29" s="12"/>
      <c r="AL29" s="12"/>
      <c r="AM29" s="12"/>
      <c r="AN29" s="12"/>
      <c r="AO29" s="12"/>
      <c r="AP29" s="12"/>
      <c r="AQ29" s="12"/>
      <c r="AR29" s="12"/>
      <c r="AS29" s="12"/>
      <c r="AT29" s="12"/>
      <c r="AU29" s="12"/>
      <c r="AV29" s="12"/>
      <c r="AW29" s="12"/>
    </row>
    <row r="30" spans="1:49">
      <c r="A30" s="12"/>
      <c r="B30" s="10" t="s">
        <v>2</v>
      </c>
      <c r="C30" s="12"/>
      <c r="D30" s="12"/>
      <c r="E30" s="12"/>
      <c r="F30" s="12"/>
      <c r="G30" s="12"/>
      <c r="H30" s="12"/>
      <c r="I30" s="227"/>
      <c r="J30" s="227"/>
      <c r="K30" s="227"/>
      <c r="L30" s="227"/>
      <c r="M30" s="227"/>
      <c r="N30" s="227"/>
      <c r="O30" s="227"/>
      <c r="P30" s="227"/>
      <c r="Q30" s="227"/>
      <c r="R30" s="227"/>
      <c r="S30" s="227"/>
      <c r="T30" s="227"/>
      <c r="U30" s="227"/>
      <c r="V30" s="227"/>
      <c r="W30" s="12"/>
      <c r="X30" s="12"/>
      <c r="Y30" s="10" t="s">
        <v>198</v>
      </c>
      <c r="Z30" s="12"/>
      <c r="AA30" s="12"/>
      <c r="AC30" s="12"/>
      <c r="AD30" s="12"/>
      <c r="AE30" s="12"/>
      <c r="AF30" s="12"/>
      <c r="AG30" s="12"/>
      <c r="AH30" s="10"/>
      <c r="AI30" s="12"/>
      <c r="AJ30" s="12"/>
      <c r="AK30" s="10"/>
      <c r="AL30" s="302"/>
      <c r="AM30" s="302"/>
      <c r="AN30" s="302"/>
      <c r="AO30" s="302"/>
      <c r="AP30" s="302"/>
      <c r="AQ30" s="302"/>
      <c r="AR30" s="302"/>
      <c r="AS30" s="302"/>
      <c r="AT30" s="302"/>
      <c r="AU30" s="302"/>
      <c r="AV30" s="302"/>
      <c r="AW30" s="12"/>
    </row>
    <row r="31" spans="1:49">
      <c r="A31" s="14" t="s">
        <v>199</v>
      </c>
      <c r="B31" s="10" t="s">
        <v>3</v>
      </c>
      <c r="C31" s="12"/>
      <c r="D31" s="12"/>
      <c r="E31" s="12"/>
      <c r="F31" s="24"/>
      <c r="G31" s="227"/>
      <c r="H31" s="227"/>
      <c r="I31" s="227"/>
      <c r="J31" s="227"/>
      <c r="K31" s="227"/>
      <c r="L31" s="227"/>
      <c r="M31" s="227"/>
      <c r="N31" s="227"/>
      <c r="O31" s="227"/>
      <c r="P31" s="227"/>
      <c r="Q31" s="227"/>
      <c r="R31" s="25" t="str">
        <f>"RAMO"&amp;Q7</f>
        <v>RAMO</v>
      </c>
      <c r="S31" s="14" t="s">
        <v>200</v>
      </c>
      <c r="T31" s="10" t="s">
        <v>201</v>
      </c>
      <c r="U31" s="12"/>
      <c r="V31" s="12"/>
      <c r="X31" s="12"/>
      <c r="Y31" s="227"/>
      <c r="Z31" s="227"/>
      <c r="AA31" s="227"/>
      <c r="AB31" s="227"/>
      <c r="AC31" s="227"/>
      <c r="AD31" s="227"/>
      <c r="AE31" s="227"/>
      <c r="AF31" s="227"/>
      <c r="AG31" s="227"/>
      <c r="AH31" s="227"/>
      <c r="AI31" s="227"/>
      <c r="AJ31" s="14" t="str">
        <f>"SUBRAMO"&amp;MID(G31,1,2)</f>
        <v>SUBRAMO</v>
      </c>
      <c r="AK31" s="12"/>
      <c r="AL31" s="303"/>
      <c r="AM31" s="303"/>
      <c r="AN31" s="303"/>
      <c r="AO31" s="303"/>
      <c r="AP31" s="303"/>
      <c r="AQ31" s="303"/>
      <c r="AR31" s="303"/>
      <c r="AS31" s="303"/>
      <c r="AT31" s="303"/>
      <c r="AU31" s="303"/>
      <c r="AV31" s="303"/>
      <c r="AW31" s="12"/>
    </row>
    <row r="32" spans="1:49">
      <c r="A32" s="10"/>
      <c r="B32" s="10" t="s">
        <v>201</v>
      </c>
      <c r="D32" s="12"/>
      <c r="E32" s="12"/>
      <c r="G32" s="12"/>
      <c r="H32" s="227"/>
      <c r="I32" s="227"/>
      <c r="J32" s="227"/>
      <c r="K32" s="227"/>
      <c r="L32" s="227"/>
      <c r="M32" s="227"/>
      <c r="N32" s="227"/>
      <c r="O32" s="227"/>
      <c r="P32" s="227"/>
      <c r="Q32" s="227"/>
      <c r="R32" s="227"/>
      <c r="S32" s="12"/>
      <c r="T32" s="10"/>
      <c r="U32" s="12"/>
      <c r="V32" s="12"/>
      <c r="W32" s="12"/>
      <c r="X32" s="12"/>
      <c r="Y32" s="227"/>
      <c r="Z32" s="227"/>
      <c r="AA32" s="227"/>
      <c r="AB32" s="227"/>
      <c r="AC32" s="227"/>
      <c r="AD32" s="227"/>
      <c r="AE32" s="227"/>
      <c r="AF32" s="227"/>
      <c r="AG32" s="227"/>
      <c r="AH32" s="227"/>
      <c r="AI32" s="227"/>
      <c r="AJ32" s="12"/>
      <c r="AK32" s="12"/>
      <c r="AL32" s="227"/>
      <c r="AM32" s="227"/>
      <c r="AN32" s="227"/>
      <c r="AO32" s="227"/>
      <c r="AP32" s="227"/>
      <c r="AQ32" s="227"/>
      <c r="AR32" s="227"/>
      <c r="AS32" s="227"/>
      <c r="AT32" s="227"/>
      <c r="AU32" s="227"/>
      <c r="AV32" s="227"/>
    </row>
    <row r="33" spans="1:49">
      <c r="A33" s="12"/>
      <c r="B33" s="10" t="s">
        <v>102</v>
      </c>
      <c r="C33" s="12"/>
      <c r="D33" s="12"/>
      <c r="E33" s="12"/>
      <c r="F33" s="12"/>
      <c r="G33" s="12"/>
      <c r="H33" s="12"/>
      <c r="I33" s="227"/>
      <c r="J33" s="227"/>
      <c r="K33" s="227"/>
      <c r="L33" s="227"/>
      <c r="M33" s="227"/>
      <c r="N33" s="227"/>
      <c r="O33" s="227"/>
      <c r="P33" s="227"/>
      <c r="Q33" s="227"/>
      <c r="R33" s="227"/>
      <c r="S33" s="227"/>
      <c r="T33" s="14" t="str">
        <f>"CLASEDECLIENTE"&amp;Q7</f>
        <v>CLASEDECLIENTE</v>
      </c>
      <c r="U33" s="12"/>
      <c r="V33" s="11" t="s">
        <v>109</v>
      </c>
      <c r="W33" s="12"/>
      <c r="X33" s="12"/>
      <c r="Y33" s="12"/>
      <c r="Z33" s="12"/>
      <c r="AD33" s="304"/>
      <c r="AE33" s="304"/>
      <c r="AF33" s="304"/>
      <c r="AG33" s="304"/>
      <c r="AH33" s="304"/>
      <c r="AI33" s="304"/>
      <c r="AJ33" s="304"/>
      <c r="AK33" s="304"/>
      <c r="AL33" s="304"/>
      <c r="AM33" s="304"/>
      <c r="AN33" s="304"/>
      <c r="AO33" s="304"/>
      <c r="AP33" s="304"/>
      <c r="AQ33" s="304"/>
      <c r="AR33" s="304"/>
      <c r="AS33" s="304"/>
      <c r="AT33" s="304"/>
      <c r="AU33" s="304"/>
      <c r="AV33" s="304"/>
      <c r="AW33" s="12"/>
    </row>
    <row r="34" spans="1:49" ht="12.75" customHeight="1">
      <c r="A34" s="305"/>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row>
    <row r="35" spans="1:49" ht="12.75" customHeight="1">
      <c r="A35" s="305"/>
      <c r="B35" s="12"/>
      <c r="C35" s="12"/>
      <c r="D35" s="12"/>
      <c r="E35" s="12"/>
      <c r="F35" s="12"/>
      <c r="G35" s="27"/>
      <c r="H35" s="27"/>
      <c r="I35" s="27"/>
      <c r="J35" s="27"/>
      <c r="K35" s="27"/>
      <c r="L35" s="27"/>
      <c r="M35" s="27"/>
      <c r="N35" s="27"/>
      <c r="O35" s="27"/>
      <c r="P35" s="27"/>
      <c r="Q35" s="27"/>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row>
    <row r="36" spans="1:49">
      <c r="A36" s="12"/>
      <c r="B36" s="10" t="s">
        <v>0</v>
      </c>
      <c r="C36" s="12"/>
      <c r="D36" s="12"/>
      <c r="E36" s="12"/>
      <c r="F36" s="227"/>
      <c r="G36" s="227"/>
      <c r="H36" s="227"/>
      <c r="I36" s="227"/>
      <c r="J36" s="227"/>
      <c r="K36" s="227"/>
      <c r="L36" s="227"/>
      <c r="M36" s="227"/>
      <c r="N36" s="227"/>
      <c r="O36" s="227"/>
      <c r="P36" s="227"/>
      <c r="Q36" s="227"/>
      <c r="R36" s="227"/>
      <c r="S36" s="227"/>
      <c r="U36" s="10" t="s">
        <v>202</v>
      </c>
      <c r="Y36" s="227"/>
      <c r="Z36" s="227"/>
      <c r="AA36" s="227"/>
      <c r="AB36" s="227"/>
      <c r="AC36" s="227"/>
      <c r="AD36" s="227"/>
      <c r="AE36" s="227"/>
      <c r="AF36" s="227"/>
      <c r="AG36" s="227"/>
      <c r="AI36" s="10" t="s">
        <v>203</v>
      </c>
      <c r="AL36" s="306" t="e">
        <f>VLOOKUP(Y36,FUNCIONESGRUPOS,2,FALSE)</f>
        <v>#N/A</v>
      </c>
      <c r="AM36" s="306"/>
      <c r="AN36" s="306"/>
      <c r="AO36" s="306"/>
      <c r="AP36" s="306"/>
      <c r="AQ36" s="306"/>
      <c r="AR36" s="306"/>
      <c r="AS36" s="306"/>
      <c r="AT36" s="306"/>
      <c r="AU36" s="306"/>
      <c r="AV36" s="306"/>
      <c r="AW36" s="12"/>
    </row>
    <row r="37" spans="1:49">
      <c r="A37" s="12"/>
      <c r="B37" s="10" t="s">
        <v>197</v>
      </c>
      <c r="C37" s="12"/>
      <c r="D37" s="12"/>
      <c r="E37" s="12"/>
      <c r="F37" s="307"/>
      <c r="G37" s="307"/>
      <c r="H37" s="307"/>
      <c r="I37" s="307"/>
      <c r="J37" s="307"/>
      <c r="K37" s="307"/>
      <c r="L37" s="307"/>
      <c r="M37" s="307"/>
      <c r="N37" s="307"/>
      <c r="O37" s="307"/>
      <c r="P37" s="307"/>
      <c r="Q37" s="307"/>
      <c r="R37" s="307"/>
      <c r="S37" s="307"/>
      <c r="T37" s="307"/>
      <c r="U37" s="12"/>
      <c r="V37" s="10" t="s">
        <v>193</v>
      </c>
      <c r="AA37" s="227"/>
      <c r="AB37" s="227"/>
      <c r="AC37" s="227"/>
      <c r="AD37" s="227"/>
      <c r="AE37" s="227"/>
      <c r="AF37" s="12"/>
      <c r="AG37" s="10" t="s">
        <v>194</v>
      </c>
      <c r="AJ37" s="227"/>
      <c r="AK37" s="227"/>
      <c r="AL37" s="227"/>
      <c r="AM37" s="299" t="s">
        <v>195</v>
      </c>
      <c r="AN37" s="299"/>
      <c r="AO37" s="299"/>
      <c r="AP37" s="299"/>
      <c r="AQ37" s="299"/>
      <c r="AR37" s="227"/>
      <c r="AS37" s="227"/>
      <c r="AT37" s="227"/>
      <c r="AU37" s="227"/>
      <c r="AV37" s="227"/>
    </row>
    <row r="38" spans="1:49">
      <c r="A38" s="12"/>
      <c r="B38" s="10" t="s">
        <v>0</v>
      </c>
      <c r="C38" s="12"/>
      <c r="D38" s="12"/>
      <c r="E38" s="12"/>
      <c r="F38" s="227"/>
      <c r="G38" s="227"/>
      <c r="H38" s="227"/>
      <c r="I38" s="227"/>
      <c r="J38" s="227"/>
      <c r="K38" s="227"/>
      <c r="L38" s="227"/>
      <c r="M38" s="227"/>
      <c r="N38" s="227"/>
      <c r="O38" s="227"/>
      <c r="P38" s="227"/>
      <c r="Q38" s="227"/>
      <c r="R38" s="227"/>
      <c r="S38" s="227"/>
      <c r="U38" s="10" t="s">
        <v>202</v>
      </c>
      <c r="Y38" s="227"/>
      <c r="Z38" s="227"/>
      <c r="AA38" s="227"/>
      <c r="AB38" s="227"/>
      <c r="AC38" s="227"/>
      <c r="AD38" s="227"/>
      <c r="AE38" s="227"/>
      <c r="AF38" s="227"/>
      <c r="AG38" s="227"/>
      <c r="AI38" s="10" t="s">
        <v>203</v>
      </c>
      <c r="AL38" s="306" t="e">
        <f>VLOOKUP(Y38,FUNCIONESGRUPOS,2,FALSE)</f>
        <v>#N/A</v>
      </c>
      <c r="AM38" s="306"/>
      <c r="AN38" s="306"/>
      <c r="AO38" s="306"/>
      <c r="AP38" s="306"/>
      <c r="AQ38" s="306"/>
      <c r="AR38" s="306"/>
      <c r="AS38" s="306"/>
      <c r="AT38" s="306"/>
      <c r="AU38" s="306"/>
      <c r="AV38" s="306"/>
      <c r="AW38" s="12"/>
    </row>
    <row r="39" spans="1:49">
      <c r="A39" s="12"/>
      <c r="B39" s="10" t="s">
        <v>197</v>
      </c>
      <c r="C39" s="12"/>
      <c r="D39" s="12"/>
      <c r="E39" s="12"/>
      <c r="F39" s="307"/>
      <c r="G39" s="307"/>
      <c r="H39" s="307"/>
      <c r="I39" s="307"/>
      <c r="J39" s="307"/>
      <c r="K39" s="307"/>
      <c r="L39" s="307"/>
      <c r="M39" s="307"/>
      <c r="N39" s="307"/>
      <c r="O39" s="307"/>
      <c r="P39" s="307"/>
      <c r="Q39" s="307"/>
      <c r="R39" s="307"/>
      <c r="S39" s="307"/>
      <c r="T39" s="307"/>
      <c r="U39" s="12"/>
      <c r="V39" s="10" t="s">
        <v>193</v>
      </c>
      <c r="AA39" s="227"/>
      <c r="AB39" s="227"/>
      <c r="AC39" s="227"/>
      <c r="AD39" s="227"/>
      <c r="AE39" s="227"/>
      <c r="AF39" s="12"/>
      <c r="AG39" s="10" t="s">
        <v>194</v>
      </c>
      <c r="AJ39" s="227"/>
      <c r="AK39" s="227"/>
      <c r="AL39" s="227"/>
      <c r="AM39" s="299" t="s">
        <v>195</v>
      </c>
      <c r="AN39" s="299"/>
      <c r="AO39" s="299"/>
      <c r="AP39" s="299"/>
      <c r="AQ39" s="299"/>
      <c r="AR39" s="227"/>
      <c r="AS39" s="227"/>
      <c r="AT39" s="227"/>
      <c r="AU39" s="227"/>
      <c r="AV39" s="227"/>
      <c r="AW39" s="12"/>
    </row>
    <row r="40" spans="1:49">
      <c r="A40" s="12"/>
      <c r="B40" s="10" t="s">
        <v>0</v>
      </c>
      <c r="C40" s="12"/>
      <c r="D40" s="12"/>
      <c r="E40" s="12"/>
      <c r="F40" s="227"/>
      <c r="G40" s="227"/>
      <c r="H40" s="227"/>
      <c r="I40" s="227"/>
      <c r="J40" s="227"/>
      <c r="K40" s="227"/>
      <c r="L40" s="227"/>
      <c r="M40" s="227"/>
      <c r="N40" s="227"/>
      <c r="O40" s="227"/>
      <c r="P40" s="227"/>
      <c r="Q40" s="227"/>
      <c r="R40" s="227"/>
      <c r="S40" s="227"/>
      <c r="U40" s="10" t="s">
        <v>202</v>
      </c>
      <c r="Y40" s="227"/>
      <c r="Z40" s="227"/>
      <c r="AA40" s="227"/>
      <c r="AB40" s="227"/>
      <c r="AC40" s="227"/>
      <c r="AD40" s="227"/>
      <c r="AE40" s="227"/>
      <c r="AF40" s="227"/>
      <c r="AG40" s="227"/>
      <c r="AI40" s="10" t="s">
        <v>203</v>
      </c>
      <c r="AL40" s="306" t="e">
        <f>VLOOKUP(Y40,FUNCIONESGRUPOS,2,FALSE)</f>
        <v>#N/A</v>
      </c>
      <c r="AM40" s="306"/>
      <c r="AN40" s="306"/>
      <c r="AO40" s="306"/>
      <c r="AP40" s="306"/>
      <c r="AQ40" s="306"/>
      <c r="AR40" s="306"/>
      <c r="AS40" s="306"/>
      <c r="AT40" s="306"/>
      <c r="AU40" s="306"/>
      <c r="AV40" s="306"/>
      <c r="AW40" s="12"/>
    </row>
    <row r="41" spans="1:49" ht="15.75" customHeight="1">
      <c r="A41" s="12"/>
      <c r="B41" s="10" t="s">
        <v>197</v>
      </c>
      <c r="C41" s="12"/>
      <c r="D41" s="12"/>
      <c r="E41" s="12"/>
      <c r="F41" s="307"/>
      <c r="G41" s="307"/>
      <c r="H41" s="307"/>
      <c r="I41" s="307"/>
      <c r="J41" s="307"/>
      <c r="K41" s="307"/>
      <c r="L41" s="307"/>
      <c r="M41" s="307"/>
      <c r="N41" s="307"/>
      <c r="O41" s="307"/>
      <c r="P41" s="307"/>
      <c r="Q41" s="307"/>
      <c r="R41" s="307"/>
      <c r="S41" s="307"/>
      <c r="T41" s="307"/>
      <c r="U41" s="12"/>
      <c r="V41" s="10" t="s">
        <v>193</v>
      </c>
      <c r="AA41" s="227"/>
      <c r="AB41" s="227"/>
      <c r="AC41" s="227"/>
      <c r="AD41" s="227"/>
      <c r="AE41" s="227"/>
      <c r="AF41" s="12"/>
      <c r="AG41" s="10" t="s">
        <v>194</v>
      </c>
      <c r="AJ41" s="170"/>
      <c r="AK41" s="170"/>
      <c r="AL41" s="170"/>
      <c r="AM41" s="299" t="s">
        <v>195</v>
      </c>
      <c r="AN41" s="299"/>
      <c r="AO41" s="299"/>
      <c r="AP41" s="299"/>
      <c r="AQ41" s="299"/>
      <c r="AR41" s="172"/>
      <c r="AS41" s="172"/>
      <c r="AT41" s="172"/>
      <c r="AU41" s="172"/>
      <c r="AV41" s="172"/>
      <c r="AW41" s="12"/>
    </row>
    <row r="42" spans="1:49" ht="12.75" customHeight="1">
      <c r="A42" s="305"/>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row>
    <row r="43" spans="1:49" ht="12.75" customHeight="1">
      <c r="A43" s="305"/>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row>
    <row r="44" spans="1:49">
      <c r="A44" s="12"/>
      <c r="B44" s="10" t="s">
        <v>126</v>
      </c>
      <c r="C44" s="12"/>
      <c r="D44" s="12"/>
      <c r="E44" s="12"/>
      <c r="F44" s="12"/>
      <c r="G44" s="12"/>
      <c r="H44" s="12"/>
      <c r="I44" s="308"/>
      <c r="J44" s="308"/>
      <c r="K44" s="308"/>
      <c r="L44" s="308"/>
      <c r="M44" s="308"/>
      <c r="N44" s="308"/>
      <c r="O44" s="308"/>
      <c r="P44" s="308"/>
      <c r="Q44" s="308"/>
      <c r="R44" s="308"/>
      <c r="S44" s="308"/>
      <c r="T44" s="308"/>
      <c r="U44" s="308"/>
      <c r="V44" s="308"/>
      <c r="W44" s="308"/>
      <c r="X44" s="308"/>
      <c r="Y44" s="10"/>
      <c r="Z44" s="10" t="s">
        <v>149</v>
      </c>
      <c r="AA44" s="12"/>
      <c r="AB44" s="12"/>
      <c r="AC44" s="12"/>
      <c r="AD44" s="12"/>
      <c r="AE44" s="12"/>
      <c r="AF44" s="12"/>
      <c r="AH44" s="227"/>
      <c r="AI44" s="227"/>
      <c r="AJ44" s="227"/>
      <c r="AK44" s="227"/>
      <c r="AL44" s="227"/>
      <c r="AM44" s="227"/>
      <c r="AN44" s="227"/>
      <c r="AO44" s="227"/>
      <c r="AP44" s="227"/>
      <c r="AQ44" s="227"/>
      <c r="AR44" s="227"/>
      <c r="AS44" s="227"/>
      <c r="AT44" s="227"/>
      <c r="AU44" s="227"/>
      <c r="AV44" s="227"/>
      <c r="AW44" s="12"/>
    </row>
    <row r="45" spans="1:49" ht="12.75" customHeight="1">
      <c r="A45" s="305"/>
      <c r="B45" s="10"/>
      <c r="C45" s="12"/>
      <c r="D45" s="12"/>
      <c r="E45" s="12"/>
      <c r="F45" s="12"/>
      <c r="G45" s="12"/>
      <c r="H45" s="12"/>
      <c r="I45" s="26"/>
      <c r="J45" s="26"/>
      <c r="K45" s="26"/>
      <c r="L45" s="26"/>
      <c r="M45" s="26"/>
      <c r="N45" s="26"/>
      <c r="O45" s="26"/>
      <c r="P45" s="26"/>
      <c r="Q45" s="26"/>
      <c r="R45" s="26"/>
      <c r="S45" s="26"/>
      <c r="T45" s="26"/>
      <c r="U45" s="26"/>
      <c r="V45" s="26"/>
      <c r="W45" s="26"/>
      <c r="X45" s="26"/>
      <c r="Y45" s="10"/>
      <c r="Z45" s="10"/>
      <c r="AA45" s="12"/>
      <c r="AB45" s="12"/>
      <c r="AC45" s="12"/>
      <c r="AD45" s="12"/>
      <c r="AE45" s="12"/>
      <c r="AF45" s="12"/>
      <c r="AH45" s="26"/>
      <c r="AI45" s="26"/>
      <c r="AJ45" s="26"/>
      <c r="AK45" s="26"/>
      <c r="AL45" s="26"/>
      <c r="AM45" s="26"/>
      <c r="AN45" s="26"/>
      <c r="AO45" s="26"/>
      <c r="AP45" s="26"/>
      <c r="AQ45" s="26"/>
      <c r="AR45" s="26"/>
      <c r="AS45" s="26"/>
      <c r="AT45" s="26"/>
      <c r="AU45" s="26"/>
      <c r="AV45" s="26"/>
      <c r="AW45" s="12"/>
    </row>
    <row r="46" spans="1:49" ht="12.75" customHeight="1">
      <c r="A46" s="305"/>
      <c r="B46" s="12"/>
      <c r="C46" s="12"/>
      <c r="D46" s="12"/>
      <c r="E46" s="14" t="str">
        <f>"GRUPODEVENDEDORES"&amp;Q7</f>
        <v>GRUPODEVENDEDORES</v>
      </c>
      <c r="F46" s="12"/>
      <c r="G46" s="12"/>
      <c r="H46" s="12"/>
      <c r="I46" s="12"/>
      <c r="J46" s="12"/>
      <c r="K46" s="12"/>
      <c r="L46" s="12"/>
      <c r="M46" s="12"/>
      <c r="N46" s="12"/>
      <c r="O46" s="12"/>
      <c r="P46" s="12"/>
      <c r="Q46" s="14" t="str">
        <f>"GRUPODECLIENTES"&amp;Q7</f>
        <v>GRUPODECLIENTES</v>
      </c>
      <c r="R46" s="12"/>
      <c r="S46" s="12"/>
      <c r="T46" s="12"/>
      <c r="U46" s="12"/>
      <c r="V46" s="12"/>
      <c r="W46" s="12"/>
      <c r="X46" s="12"/>
      <c r="Y46" s="12"/>
      <c r="Z46" s="12"/>
      <c r="AA46" s="12"/>
      <c r="AB46" s="12"/>
      <c r="AC46" s="14" t="str">
        <f>"GRUPODEPRECIOS"&amp;Q7</f>
        <v>GRUPODEPRECIOS</v>
      </c>
      <c r="AD46" s="12"/>
      <c r="AE46" s="12"/>
      <c r="AF46" s="12"/>
      <c r="AG46" s="12"/>
      <c r="AH46" s="12"/>
      <c r="AI46" s="12"/>
      <c r="AJ46" s="12"/>
      <c r="AK46" s="12"/>
      <c r="AL46" s="12"/>
      <c r="AM46" s="12"/>
      <c r="AN46" s="12"/>
      <c r="AO46" s="12"/>
      <c r="AP46" s="12"/>
      <c r="AQ46" s="12"/>
      <c r="AR46" s="12"/>
      <c r="AS46" s="12"/>
      <c r="AT46" s="12"/>
      <c r="AU46" s="12"/>
      <c r="AV46" s="12"/>
      <c r="AW46" s="12"/>
    </row>
    <row r="47" spans="1:49" ht="17.25" customHeight="1">
      <c r="A47" s="26"/>
      <c r="B47" s="309" t="s">
        <v>204</v>
      </c>
      <c r="C47" s="309"/>
      <c r="D47" s="28"/>
      <c r="E47" s="308"/>
      <c r="F47" s="308"/>
      <c r="G47" s="308"/>
      <c r="H47" s="308"/>
      <c r="I47" s="308"/>
      <c r="J47" s="308"/>
      <c r="K47" s="308"/>
      <c r="L47" s="308"/>
      <c r="M47" s="308"/>
      <c r="N47" s="308"/>
      <c r="O47" s="308"/>
      <c r="P47" s="28"/>
      <c r="Q47" s="308"/>
      <c r="R47" s="308"/>
      <c r="S47" s="308"/>
      <c r="T47" s="308"/>
      <c r="U47" s="308"/>
      <c r="V47" s="308"/>
      <c r="W47" s="308"/>
      <c r="X47" s="308"/>
      <c r="Y47" s="308"/>
      <c r="Z47" s="308"/>
      <c r="AA47" s="308"/>
      <c r="AB47" s="28"/>
      <c r="AC47" s="308"/>
      <c r="AD47" s="308"/>
      <c r="AE47" s="308"/>
      <c r="AF47" s="308"/>
      <c r="AG47" s="308"/>
      <c r="AH47" s="308"/>
      <c r="AI47" s="308"/>
      <c r="AJ47" s="308"/>
      <c r="AK47" s="308"/>
      <c r="AL47" s="308"/>
      <c r="AM47" s="308"/>
      <c r="AN47" s="28"/>
      <c r="AO47" s="310"/>
      <c r="AP47" s="310"/>
      <c r="AQ47" s="310"/>
      <c r="AR47" s="310"/>
      <c r="AS47" s="310"/>
      <c r="AT47" s="310"/>
      <c r="AU47" s="310"/>
      <c r="AV47" s="310"/>
      <c r="AW47" s="12"/>
    </row>
    <row r="48" spans="1:49" ht="15.75" customHeight="1">
      <c r="A48" s="12"/>
      <c r="B48" s="309" t="s">
        <v>170</v>
      </c>
      <c r="C48" s="309"/>
      <c r="D48" s="28"/>
      <c r="E48" s="308"/>
      <c r="F48" s="308"/>
      <c r="G48" s="308"/>
      <c r="H48" s="308"/>
      <c r="I48" s="308"/>
      <c r="J48" s="308"/>
      <c r="K48" s="308"/>
      <c r="L48" s="308"/>
      <c r="M48" s="308"/>
      <c r="N48" s="308"/>
      <c r="O48" s="308"/>
      <c r="P48" s="28"/>
      <c r="Q48" s="308"/>
      <c r="R48" s="308"/>
      <c r="S48" s="308"/>
      <c r="T48" s="308"/>
      <c r="U48" s="308"/>
      <c r="V48" s="308"/>
      <c r="W48" s="308"/>
      <c r="X48" s="308"/>
      <c r="Y48" s="308"/>
      <c r="Z48" s="308"/>
      <c r="AA48" s="308"/>
      <c r="AB48" s="28"/>
      <c r="AC48" s="311"/>
      <c r="AD48" s="311"/>
      <c r="AE48" s="311"/>
      <c r="AF48" s="311"/>
      <c r="AG48" s="311"/>
      <c r="AH48" s="311"/>
      <c r="AI48" s="311"/>
      <c r="AJ48" s="311"/>
      <c r="AK48" s="311"/>
      <c r="AL48" s="311"/>
      <c r="AM48" s="311"/>
      <c r="AN48" s="28"/>
      <c r="AO48" s="310"/>
      <c r="AP48" s="310"/>
      <c r="AQ48" s="310"/>
      <c r="AR48" s="310"/>
      <c r="AS48" s="310"/>
      <c r="AT48" s="310"/>
      <c r="AU48" s="310"/>
      <c r="AV48" s="310"/>
      <c r="AW48" s="12"/>
    </row>
    <row r="49" spans="1:49" ht="15.75" customHeight="1">
      <c r="A49" s="12"/>
      <c r="B49" s="309" t="s">
        <v>449</v>
      </c>
      <c r="C49" s="309"/>
      <c r="D49" s="28"/>
      <c r="E49" s="308"/>
      <c r="F49" s="308"/>
      <c r="G49" s="308"/>
      <c r="H49" s="308"/>
      <c r="I49" s="308"/>
      <c r="J49" s="308"/>
      <c r="K49" s="308"/>
      <c r="L49" s="308"/>
      <c r="M49" s="308"/>
      <c r="N49" s="308"/>
      <c r="O49" s="308"/>
      <c r="P49" s="28"/>
      <c r="Q49" s="308"/>
      <c r="R49" s="308"/>
      <c r="S49" s="308"/>
      <c r="T49" s="308"/>
      <c r="U49" s="308"/>
      <c r="V49" s="308"/>
      <c r="W49" s="308"/>
      <c r="X49" s="308"/>
      <c r="Y49" s="308"/>
      <c r="Z49" s="308"/>
      <c r="AA49" s="308"/>
      <c r="AB49" s="28"/>
      <c r="AC49" s="308"/>
      <c r="AD49" s="308"/>
      <c r="AE49" s="308"/>
      <c r="AF49" s="308"/>
      <c r="AG49" s="308"/>
      <c r="AH49" s="308"/>
      <c r="AI49" s="308"/>
      <c r="AJ49" s="308"/>
      <c r="AK49" s="308"/>
      <c r="AL49" s="308"/>
      <c r="AM49" s="308"/>
      <c r="AN49" s="28"/>
      <c r="AO49" s="310"/>
      <c r="AP49" s="310"/>
      <c r="AQ49" s="310"/>
      <c r="AR49" s="310"/>
      <c r="AS49" s="310"/>
      <c r="AT49" s="310"/>
      <c r="AU49" s="310"/>
      <c r="AV49" s="310"/>
      <c r="AW49" s="12"/>
    </row>
    <row r="50" spans="1:49" ht="15.75" customHeight="1">
      <c r="A50" s="12"/>
      <c r="B50" s="309" t="s">
        <v>172</v>
      </c>
      <c r="C50" s="309"/>
      <c r="D50" s="28"/>
      <c r="E50" s="308"/>
      <c r="F50" s="308"/>
      <c r="G50" s="308"/>
      <c r="H50" s="308"/>
      <c r="I50" s="308"/>
      <c r="J50" s="308"/>
      <c r="K50" s="308"/>
      <c r="L50" s="308"/>
      <c r="M50" s="308"/>
      <c r="N50" s="308"/>
      <c r="O50" s="308"/>
      <c r="P50" s="28"/>
      <c r="Q50" s="308"/>
      <c r="R50" s="308"/>
      <c r="S50" s="308"/>
      <c r="T50" s="308"/>
      <c r="U50" s="308"/>
      <c r="V50" s="308"/>
      <c r="W50" s="308"/>
      <c r="X50" s="308"/>
      <c r="Y50" s="308"/>
      <c r="Z50" s="308"/>
      <c r="AA50" s="308"/>
      <c r="AB50" s="28"/>
      <c r="AC50" s="308"/>
      <c r="AD50" s="308"/>
      <c r="AE50" s="308"/>
      <c r="AF50" s="308"/>
      <c r="AG50" s="308"/>
      <c r="AH50" s="308"/>
      <c r="AI50" s="308"/>
      <c r="AJ50" s="308"/>
      <c r="AK50" s="308"/>
      <c r="AL50" s="308"/>
      <c r="AM50" s="308"/>
      <c r="AN50" s="28"/>
      <c r="AO50" s="310"/>
      <c r="AP50" s="310"/>
      <c r="AQ50" s="310"/>
      <c r="AR50" s="310"/>
      <c r="AS50" s="310"/>
      <c r="AT50" s="310"/>
      <c r="AU50" s="310"/>
      <c r="AV50" s="310"/>
      <c r="AW50" s="12"/>
    </row>
    <row r="51" spans="1:49" ht="15.75" customHeight="1">
      <c r="A51" s="12"/>
      <c r="B51" s="312" t="s">
        <v>451</v>
      </c>
      <c r="C51" s="312"/>
      <c r="D51" s="13"/>
      <c r="E51" s="308"/>
      <c r="F51" s="308"/>
      <c r="G51" s="308"/>
      <c r="H51" s="308"/>
      <c r="I51" s="308"/>
      <c r="J51" s="308"/>
      <c r="K51" s="308"/>
      <c r="L51" s="308"/>
      <c r="M51" s="308"/>
      <c r="N51" s="308"/>
      <c r="O51" s="308"/>
      <c r="P51" s="12"/>
      <c r="Q51" s="308"/>
      <c r="R51" s="308"/>
      <c r="S51" s="308"/>
      <c r="T51" s="308"/>
      <c r="U51" s="308"/>
      <c r="V51" s="308"/>
      <c r="W51" s="308"/>
      <c r="X51" s="308"/>
      <c r="Y51" s="308"/>
      <c r="Z51" s="308"/>
      <c r="AA51" s="308"/>
      <c r="AB51" s="12"/>
      <c r="AC51" s="308"/>
      <c r="AD51" s="308"/>
      <c r="AE51" s="308"/>
      <c r="AF51" s="308"/>
      <c r="AG51" s="308"/>
      <c r="AH51" s="308"/>
      <c r="AI51" s="308"/>
      <c r="AJ51" s="308"/>
      <c r="AK51" s="308"/>
      <c r="AL51" s="308"/>
      <c r="AM51" s="308"/>
      <c r="AN51" s="12"/>
      <c r="AO51" s="310"/>
      <c r="AP51" s="310"/>
      <c r="AQ51" s="310"/>
      <c r="AR51" s="310"/>
      <c r="AS51" s="310"/>
      <c r="AT51" s="310"/>
      <c r="AU51" s="310"/>
      <c r="AV51" s="310"/>
      <c r="AW51" s="12"/>
    </row>
    <row r="52" spans="1:49" ht="15.75" customHeight="1">
      <c r="A52" s="12"/>
      <c r="B52" s="309" t="s">
        <v>453</v>
      </c>
      <c r="C52" s="309"/>
      <c r="D52" s="13"/>
      <c r="E52" s="308"/>
      <c r="F52" s="308"/>
      <c r="G52" s="308"/>
      <c r="H52" s="308"/>
      <c r="I52" s="308"/>
      <c r="J52" s="308"/>
      <c r="K52" s="308"/>
      <c r="L52" s="308"/>
      <c r="M52" s="308"/>
      <c r="N52" s="308"/>
      <c r="O52" s="308"/>
      <c r="P52" s="12"/>
      <c r="Q52" s="308"/>
      <c r="R52" s="308"/>
      <c r="S52" s="308"/>
      <c r="T52" s="308"/>
      <c r="U52" s="308"/>
      <c r="V52" s="308"/>
      <c r="W52" s="308"/>
      <c r="X52" s="308"/>
      <c r="Y52" s="308"/>
      <c r="Z52" s="308"/>
      <c r="AA52" s="308"/>
      <c r="AB52" s="12"/>
      <c r="AC52" s="308"/>
      <c r="AD52" s="308"/>
      <c r="AE52" s="308"/>
      <c r="AF52" s="308"/>
      <c r="AG52" s="308"/>
      <c r="AH52" s="308"/>
      <c r="AI52" s="308"/>
      <c r="AJ52" s="308"/>
      <c r="AK52" s="308"/>
      <c r="AL52" s="308"/>
      <c r="AM52" s="308"/>
      <c r="AN52" s="12"/>
      <c r="AO52" s="310"/>
      <c r="AP52" s="310"/>
      <c r="AQ52" s="310"/>
      <c r="AR52" s="310"/>
      <c r="AS52" s="310"/>
      <c r="AT52" s="310"/>
      <c r="AU52" s="310"/>
      <c r="AV52" s="310"/>
      <c r="AW52" s="12"/>
    </row>
    <row r="53" spans="1:49" ht="15.75" customHeight="1">
      <c r="A53" s="12"/>
      <c r="B53" s="309" t="s">
        <v>174</v>
      </c>
      <c r="C53" s="309"/>
      <c r="D53" s="13"/>
      <c r="E53" s="308"/>
      <c r="F53" s="308"/>
      <c r="G53" s="308"/>
      <c r="H53" s="308"/>
      <c r="I53" s="308"/>
      <c r="J53" s="308"/>
      <c r="K53" s="308"/>
      <c r="L53" s="308"/>
      <c r="M53" s="308"/>
      <c r="N53" s="308"/>
      <c r="O53" s="308"/>
      <c r="P53" s="12"/>
      <c r="Q53" s="308"/>
      <c r="R53" s="308"/>
      <c r="S53" s="308"/>
      <c r="T53" s="308"/>
      <c r="U53" s="308"/>
      <c r="V53" s="308"/>
      <c r="W53" s="308"/>
      <c r="X53" s="308"/>
      <c r="Y53" s="308"/>
      <c r="Z53" s="308"/>
      <c r="AA53" s="308"/>
      <c r="AB53" s="12"/>
      <c r="AC53" s="308"/>
      <c r="AD53" s="308"/>
      <c r="AE53" s="308"/>
      <c r="AF53" s="308"/>
      <c r="AG53" s="308"/>
      <c r="AH53" s="308"/>
      <c r="AI53" s="308"/>
      <c r="AJ53" s="308"/>
      <c r="AK53" s="308"/>
      <c r="AL53" s="308"/>
      <c r="AM53" s="308"/>
      <c r="AN53" s="12"/>
      <c r="AO53" s="310"/>
      <c r="AP53" s="310"/>
      <c r="AQ53" s="310"/>
      <c r="AR53" s="310"/>
      <c r="AS53" s="310"/>
      <c r="AT53" s="310"/>
      <c r="AU53" s="310"/>
      <c r="AV53" s="310"/>
      <c r="AW53" s="12"/>
    </row>
    <row r="54" spans="1:49" ht="15.75" customHeight="1">
      <c r="A54" s="12"/>
      <c r="B54" s="309" t="s">
        <v>176</v>
      </c>
      <c r="C54" s="309"/>
      <c r="D54" s="13"/>
      <c r="E54" s="308"/>
      <c r="F54" s="308"/>
      <c r="G54" s="308"/>
      <c r="H54" s="308"/>
      <c r="I54" s="308"/>
      <c r="J54" s="308"/>
      <c r="K54" s="308"/>
      <c r="L54" s="308"/>
      <c r="M54" s="308"/>
      <c r="N54" s="308"/>
      <c r="O54" s="308"/>
      <c r="P54" s="12"/>
      <c r="Q54" s="308"/>
      <c r="R54" s="308"/>
      <c r="S54" s="308"/>
      <c r="T54" s="308"/>
      <c r="U54" s="308"/>
      <c r="V54" s="308"/>
      <c r="W54" s="308"/>
      <c r="X54" s="308"/>
      <c r="Y54" s="308"/>
      <c r="Z54" s="308"/>
      <c r="AA54" s="308"/>
      <c r="AB54" s="12"/>
      <c r="AC54" s="308"/>
      <c r="AD54" s="308"/>
      <c r="AE54" s="308"/>
      <c r="AF54" s="308"/>
      <c r="AG54" s="308"/>
      <c r="AH54" s="308"/>
      <c r="AI54" s="308"/>
      <c r="AJ54" s="308"/>
      <c r="AK54" s="308"/>
      <c r="AL54" s="308"/>
      <c r="AM54" s="308"/>
      <c r="AN54" s="12"/>
      <c r="AO54" s="310"/>
      <c r="AP54" s="310"/>
      <c r="AQ54" s="310"/>
      <c r="AR54" s="310"/>
      <c r="AS54" s="310"/>
      <c r="AT54" s="310"/>
      <c r="AU54" s="310"/>
      <c r="AV54" s="310"/>
      <c r="AW54" s="12"/>
    </row>
    <row r="55" spans="1:49" ht="12.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row>
    <row r="56" spans="1:49" ht="12.75" customHeight="1">
      <c r="A56" s="12"/>
      <c r="B56" s="12"/>
      <c r="C56" s="12"/>
      <c r="D56" s="12"/>
      <c r="E56" s="14" t="str">
        <f>"ESQUEMADECLIENTE"&amp;Q7</f>
        <v>ESQUEMADECLIENTE</v>
      </c>
      <c r="F56" s="12"/>
      <c r="G56" s="12"/>
      <c r="H56" s="12"/>
      <c r="I56" s="12"/>
      <c r="J56" s="12"/>
      <c r="K56" s="12"/>
      <c r="L56" s="12"/>
      <c r="M56" s="12"/>
      <c r="N56" s="12"/>
      <c r="O56" s="12"/>
      <c r="P56" s="12"/>
      <c r="Q56" s="14" t="str">
        <f>"LISTADEPRECIOS"&amp;Q7</f>
        <v>LISTADEPRECIOS</v>
      </c>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row>
    <row r="57" spans="1:49" ht="17.25" customHeight="1">
      <c r="A57" s="12"/>
      <c r="B57" s="309" t="s">
        <v>204</v>
      </c>
      <c r="C57" s="309"/>
      <c r="D57" s="28"/>
      <c r="E57" s="308"/>
      <c r="F57" s="308"/>
      <c r="G57" s="308"/>
      <c r="H57" s="308"/>
      <c r="I57" s="308"/>
      <c r="J57" s="308"/>
      <c r="K57" s="308"/>
      <c r="L57" s="308"/>
      <c r="M57" s="308"/>
      <c r="N57" s="308"/>
      <c r="O57" s="308"/>
      <c r="P57" s="28"/>
      <c r="Q57" s="308"/>
      <c r="R57" s="308"/>
      <c r="S57" s="308"/>
      <c r="T57" s="308"/>
      <c r="U57" s="308"/>
      <c r="V57" s="308"/>
      <c r="W57" s="308"/>
      <c r="X57" s="308"/>
      <c r="Y57" s="308"/>
      <c r="Z57" s="308"/>
      <c r="AA57" s="308"/>
      <c r="AB57" s="28"/>
      <c r="AC57" s="183"/>
      <c r="AD57" s="184"/>
      <c r="AE57" s="184"/>
      <c r="AF57" s="184"/>
      <c r="AG57" s="184"/>
      <c r="AH57" s="184"/>
      <c r="AI57" s="184"/>
      <c r="AJ57" s="184"/>
      <c r="AK57" s="184"/>
      <c r="AL57" s="184"/>
      <c r="AM57" s="185"/>
      <c r="AN57" s="28"/>
      <c r="AO57" s="310"/>
      <c r="AP57" s="310"/>
      <c r="AQ57" s="310"/>
      <c r="AR57" s="310"/>
      <c r="AS57" s="310"/>
      <c r="AT57" s="310"/>
      <c r="AU57" s="310"/>
      <c r="AV57" s="310"/>
      <c r="AW57" s="12"/>
    </row>
    <row r="58" spans="1:49">
      <c r="A58" s="12"/>
      <c r="B58" s="309" t="s">
        <v>170</v>
      </c>
      <c r="C58" s="309"/>
      <c r="D58" s="28"/>
      <c r="E58" s="308"/>
      <c r="F58" s="308"/>
      <c r="G58" s="308"/>
      <c r="H58" s="308"/>
      <c r="I58" s="308"/>
      <c r="J58" s="308"/>
      <c r="K58" s="308"/>
      <c r="L58" s="308"/>
      <c r="M58" s="308"/>
      <c r="N58" s="308"/>
      <c r="O58" s="308"/>
      <c r="P58" s="28"/>
      <c r="Q58" s="308"/>
      <c r="R58" s="308"/>
      <c r="S58" s="308"/>
      <c r="T58" s="308"/>
      <c r="U58" s="308"/>
      <c r="V58" s="308"/>
      <c r="W58" s="308"/>
      <c r="X58" s="308"/>
      <c r="Y58" s="308"/>
      <c r="Z58" s="308"/>
      <c r="AA58" s="308"/>
      <c r="AB58" s="28"/>
      <c r="AC58" s="183"/>
      <c r="AD58" s="184"/>
      <c r="AE58" s="184"/>
      <c r="AF58" s="184"/>
      <c r="AG58" s="184"/>
      <c r="AH58" s="184"/>
      <c r="AI58" s="184"/>
      <c r="AJ58" s="184"/>
      <c r="AK58" s="184"/>
      <c r="AL58" s="184"/>
      <c r="AM58" s="185"/>
      <c r="AN58" s="28"/>
      <c r="AO58" s="313"/>
      <c r="AP58" s="313"/>
      <c r="AQ58" s="313"/>
      <c r="AR58" s="313"/>
      <c r="AS58" s="313"/>
      <c r="AT58" s="313"/>
      <c r="AU58" s="313"/>
      <c r="AV58" s="313"/>
      <c r="AW58" s="12"/>
    </row>
    <row r="59" spans="1:49">
      <c r="A59" s="12"/>
      <c r="B59" s="309" t="s">
        <v>449</v>
      </c>
      <c r="C59" s="309"/>
      <c r="D59" s="28"/>
      <c r="E59" s="308"/>
      <c r="F59" s="308"/>
      <c r="G59" s="308"/>
      <c r="H59" s="308"/>
      <c r="I59" s="308"/>
      <c r="J59" s="308"/>
      <c r="K59" s="308"/>
      <c r="L59" s="308"/>
      <c r="M59" s="308"/>
      <c r="N59" s="308"/>
      <c r="O59" s="308"/>
      <c r="P59" s="28"/>
      <c r="Q59" s="308"/>
      <c r="R59" s="308"/>
      <c r="S59" s="308"/>
      <c r="T59" s="308"/>
      <c r="U59" s="308"/>
      <c r="V59" s="308"/>
      <c r="W59" s="308"/>
      <c r="X59" s="308"/>
      <c r="Y59" s="308"/>
      <c r="Z59" s="308"/>
      <c r="AA59" s="308"/>
      <c r="AB59" s="28"/>
      <c r="AC59" s="183"/>
      <c r="AD59" s="184"/>
      <c r="AE59" s="184"/>
      <c r="AF59" s="184"/>
      <c r="AG59" s="184"/>
      <c r="AH59" s="184"/>
      <c r="AI59" s="184"/>
      <c r="AJ59" s="184"/>
      <c r="AK59" s="184"/>
      <c r="AL59" s="184"/>
      <c r="AM59" s="185"/>
      <c r="AN59" s="28"/>
      <c r="AO59" s="314"/>
      <c r="AP59" s="314"/>
      <c r="AQ59" s="314"/>
      <c r="AR59" s="314"/>
      <c r="AS59" s="314"/>
      <c r="AT59" s="314"/>
      <c r="AU59" s="314"/>
      <c r="AV59" s="314"/>
      <c r="AW59" s="12"/>
    </row>
    <row r="60" spans="1:49">
      <c r="A60" s="12"/>
      <c r="B60" s="309" t="s">
        <v>172</v>
      </c>
      <c r="C60" s="309"/>
      <c r="D60" s="28"/>
      <c r="E60" s="308"/>
      <c r="F60" s="308"/>
      <c r="G60" s="308"/>
      <c r="H60" s="308"/>
      <c r="I60" s="308"/>
      <c r="J60" s="308"/>
      <c r="K60" s="308"/>
      <c r="L60" s="308"/>
      <c r="M60" s="308"/>
      <c r="N60" s="308"/>
      <c r="O60" s="308"/>
      <c r="P60" s="28"/>
      <c r="Q60" s="308"/>
      <c r="R60" s="308"/>
      <c r="S60" s="308"/>
      <c r="T60" s="308"/>
      <c r="U60" s="308"/>
      <c r="V60" s="308"/>
      <c r="W60" s="308"/>
      <c r="X60" s="308"/>
      <c r="Y60" s="308"/>
      <c r="Z60" s="308"/>
      <c r="AA60" s="308"/>
      <c r="AB60" s="28"/>
      <c r="AC60" s="183"/>
      <c r="AD60" s="184"/>
      <c r="AE60" s="184"/>
      <c r="AF60" s="184"/>
      <c r="AG60" s="184"/>
      <c r="AH60" s="184"/>
      <c r="AI60" s="184"/>
      <c r="AJ60" s="184"/>
      <c r="AK60" s="184"/>
      <c r="AL60" s="184"/>
      <c r="AM60" s="185"/>
      <c r="AN60" s="28"/>
      <c r="AO60" s="313"/>
      <c r="AP60" s="313"/>
      <c r="AQ60" s="313"/>
      <c r="AR60" s="313"/>
      <c r="AS60" s="313"/>
      <c r="AT60" s="313"/>
      <c r="AU60" s="313"/>
      <c r="AV60" s="313"/>
      <c r="AW60" s="12"/>
    </row>
    <row r="61" spans="1:49">
      <c r="A61" s="12"/>
      <c r="B61" s="312" t="s">
        <v>451</v>
      </c>
      <c r="C61" s="312"/>
      <c r="D61" s="12"/>
      <c r="E61" s="308"/>
      <c r="F61" s="308"/>
      <c r="G61" s="308"/>
      <c r="H61" s="308"/>
      <c r="I61" s="308"/>
      <c r="J61" s="308"/>
      <c r="K61" s="308"/>
      <c r="L61" s="308"/>
      <c r="M61" s="308"/>
      <c r="N61" s="308"/>
      <c r="O61" s="308"/>
      <c r="P61" s="12"/>
      <c r="Q61" s="308"/>
      <c r="R61" s="308"/>
      <c r="S61" s="308"/>
      <c r="T61" s="308"/>
      <c r="U61" s="308"/>
      <c r="V61" s="308"/>
      <c r="W61" s="308"/>
      <c r="X61" s="308"/>
      <c r="Y61" s="308"/>
      <c r="Z61" s="308"/>
      <c r="AA61" s="308"/>
      <c r="AB61" s="12"/>
      <c r="AC61" s="183"/>
      <c r="AD61" s="184"/>
      <c r="AE61" s="184"/>
      <c r="AF61" s="184"/>
      <c r="AG61" s="184"/>
      <c r="AH61" s="184"/>
      <c r="AI61" s="184"/>
      <c r="AJ61" s="184"/>
      <c r="AK61" s="184"/>
      <c r="AL61" s="184"/>
      <c r="AM61" s="185"/>
      <c r="AN61" s="13"/>
      <c r="AO61" s="315"/>
      <c r="AP61" s="315"/>
      <c r="AQ61" s="315"/>
      <c r="AR61" s="315"/>
      <c r="AS61" s="315"/>
      <c r="AT61" s="315"/>
      <c r="AU61" s="315"/>
      <c r="AV61" s="315"/>
      <c r="AW61" s="12"/>
    </row>
    <row r="62" spans="1:49">
      <c r="A62" s="12"/>
      <c r="B62" s="309" t="s">
        <v>453</v>
      </c>
      <c r="C62" s="309"/>
      <c r="D62" s="12"/>
      <c r="E62" s="308"/>
      <c r="F62" s="308"/>
      <c r="G62" s="308"/>
      <c r="H62" s="308"/>
      <c r="I62" s="308"/>
      <c r="J62" s="308"/>
      <c r="K62" s="308"/>
      <c r="L62" s="308"/>
      <c r="M62" s="308"/>
      <c r="N62" s="308"/>
      <c r="O62" s="308"/>
      <c r="P62" s="12"/>
      <c r="Q62" s="308"/>
      <c r="R62" s="308"/>
      <c r="S62" s="308"/>
      <c r="T62" s="308"/>
      <c r="U62" s="308"/>
      <c r="V62" s="308"/>
      <c r="W62" s="308"/>
      <c r="X62" s="308"/>
      <c r="Y62" s="308"/>
      <c r="Z62" s="308"/>
      <c r="AA62" s="308"/>
      <c r="AB62" s="12"/>
      <c r="AC62" s="183"/>
      <c r="AD62" s="184"/>
      <c r="AE62" s="184"/>
      <c r="AF62" s="184"/>
      <c r="AG62" s="184"/>
      <c r="AH62" s="184"/>
      <c r="AI62" s="184"/>
      <c r="AJ62" s="184"/>
      <c r="AK62" s="184"/>
      <c r="AL62" s="184"/>
      <c r="AM62" s="185"/>
      <c r="AN62" s="13"/>
      <c r="AO62" s="315"/>
      <c r="AP62" s="315"/>
      <c r="AQ62" s="315"/>
      <c r="AR62" s="315"/>
      <c r="AS62" s="315"/>
      <c r="AT62" s="315"/>
      <c r="AU62" s="315"/>
      <c r="AV62" s="315"/>
      <c r="AW62" s="12"/>
    </row>
    <row r="63" spans="1:49">
      <c r="A63" s="12"/>
      <c r="B63" s="309" t="s">
        <v>174</v>
      </c>
      <c r="C63" s="309"/>
      <c r="D63" s="12"/>
      <c r="E63" s="308"/>
      <c r="F63" s="308"/>
      <c r="G63" s="308"/>
      <c r="H63" s="308"/>
      <c r="I63" s="308"/>
      <c r="J63" s="308"/>
      <c r="K63" s="308"/>
      <c r="L63" s="308"/>
      <c r="M63" s="308"/>
      <c r="N63" s="308"/>
      <c r="O63" s="308"/>
      <c r="P63" s="12"/>
      <c r="Q63" s="308"/>
      <c r="R63" s="308"/>
      <c r="S63" s="308"/>
      <c r="T63" s="308"/>
      <c r="U63" s="308"/>
      <c r="V63" s="308"/>
      <c r="W63" s="308"/>
      <c r="X63" s="308"/>
      <c r="Y63" s="308"/>
      <c r="Z63" s="308"/>
      <c r="AA63" s="308"/>
      <c r="AB63" s="12"/>
      <c r="AC63" s="183"/>
      <c r="AD63" s="184"/>
      <c r="AE63" s="184"/>
      <c r="AF63" s="184"/>
      <c r="AG63" s="184"/>
      <c r="AH63" s="184"/>
      <c r="AI63" s="184"/>
      <c r="AJ63" s="184"/>
      <c r="AK63" s="184"/>
      <c r="AL63" s="184"/>
      <c r="AM63" s="185"/>
      <c r="AN63" s="13"/>
      <c r="AO63" s="315"/>
      <c r="AP63" s="315"/>
      <c r="AQ63" s="315"/>
      <c r="AR63" s="315"/>
      <c r="AS63" s="315"/>
      <c r="AT63" s="315"/>
      <c r="AU63" s="315"/>
      <c r="AV63" s="315"/>
      <c r="AW63" s="12"/>
    </row>
    <row r="64" spans="1:49">
      <c r="A64" s="12"/>
      <c r="B64" s="309" t="s">
        <v>176</v>
      </c>
      <c r="C64" s="309"/>
      <c r="D64" s="12"/>
      <c r="E64" s="308"/>
      <c r="F64" s="308"/>
      <c r="G64" s="308"/>
      <c r="H64" s="308"/>
      <c r="I64" s="308"/>
      <c r="J64" s="308"/>
      <c r="K64" s="308"/>
      <c r="L64" s="308"/>
      <c r="M64" s="308"/>
      <c r="N64" s="308"/>
      <c r="O64" s="308"/>
      <c r="P64" s="12"/>
      <c r="Q64" s="308"/>
      <c r="R64" s="308"/>
      <c r="S64" s="308"/>
      <c r="T64" s="308"/>
      <c r="U64" s="308"/>
      <c r="V64" s="308"/>
      <c r="W64" s="308"/>
      <c r="X64" s="308"/>
      <c r="Y64" s="308"/>
      <c r="Z64" s="308"/>
      <c r="AA64" s="308"/>
      <c r="AB64" s="12"/>
      <c r="AC64" s="183"/>
      <c r="AD64" s="184"/>
      <c r="AE64" s="184"/>
      <c r="AF64" s="184"/>
      <c r="AG64" s="184"/>
      <c r="AH64" s="184"/>
      <c r="AI64" s="184"/>
      <c r="AJ64" s="184"/>
      <c r="AK64" s="184"/>
      <c r="AL64" s="184"/>
      <c r="AM64" s="185"/>
      <c r="AN64" s="13"/>
      <c r="AO64" s="315"/>
      <c r="AP64" s="315"/>
      <c r="AQ64" s="315"/>
      <c r="AR64" s="315"/>
      <c r="AS64" s="315"/>
      <c r="AT64" s="315"/>
      <c r="AU64" s="315"/>
      <c r="AV64" s="315"/>
      <c r="AW64" s="12"/>
    </row>
    <row r="65" spans="1:49" ht="12.75" hidden="1" customHeight="1">
      <c r="A65" s="30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row>
    <row r="66" spans="1:49" ht="12.75" hidden="1" customHeight="1">
      <c r="A66" s="30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row>
    <row r="67" spans="1:49" hidden="1">
      <c r="A67" s="12"/>
      <c r="B67" s="10" t="s">
        <v>211</v>
      </c>
      <c r="C67" s="12"/>
      <c r="D67" s="12"/>
      <c r="E67" s="12"/>
      <c r="F67" s="12"/>
      <c r="G67" s="12"/>
      <c r="H67" s="12"/>
      <c r="I67" s="12"/>
      <c r="J67" s="12"/>
      <c r="K67" s="12"/>
      <c r="L67" s="12"/>
      <c r="M67" s="12"/>
      <c r="P67" s="10" t="s">
        <v>209</v>
      </c>
      <c r="Q67" s="26"/>
      <c r="R67" s="26"/>
      <c r="S67" s="16" t="b">
        <f>FALSE</f>
        <v>0</v>
      </c>
      <c r="T67" s="10" t="s">
        <v>210</v>
      </c>
      <c r="U67" s="26"/>
      <c r="V67" s="26"/>
      <c r="W67" s="26"/>
      <c r="X67" s="26"/>
      <c r="Y67" s="29" t="s">
        <v>212</v>
      </c>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row>
    <row r="68" spans="1:49" ht="12.75" hidden="1" customHeight="1">
      <c r="A68" s="12"/>
      <c r="B68" s="30" t="s">
        <v>213</v>
      </c>
      <c r="L68" s="10"/>
      <c r="M68" s="10"/>
      <c r="W68" s="11"/>
      <c r="AW68" s="26"/>
    </row>
    <row r="69" spans="1:49" ht="12.75" customHeight="1">
      <c r="A69" s="12"/>
      <c r="B69" s="30"/>
      <c r="L69" s="10"/>
      <c r="M69" s="10"/>
      <c r="W69" s="11"/>
      <c r="AW69" s="26"/>
    </row>
    <row r="70" spans="1:49">
      <c r="A70" s="12"/>
      <c r="B70" s="10" t="s">
        <v>154</v>
      </c>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row>
    <row r="71" spans="1:49" ht="10.5" customHeight="1">
      <c r="A71" s="12"/>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7"/>
      <c r="AV71" s="317"/>
      <c r="AW71" s="12"/>
    </row>
    <row r="72" spans="1:49" ht="12.75" customHeight="1">
      <c r="A72" s="12"/>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c r="AP72" s="317"/>
      <c r="AQ72" s="317"/>
      <c r="AR72" s="317"/>
      <c r="AS72" s="317"/>
      <c r="AT72" s="317"/>
      <c r="AU72" s="317"/>
      <c r="AV72" s="317"/>
      <c r="AW72" s="12"/>
    </row>
    <row r="73" spans="1:49" ht="12.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row>
    <row r="74" spans="1:49" ht="11.25" customHeight="1">
      <c r="A74" s="12"/>
      <c r="B74" s="31"/>
      <c r="C74" s="32"/>
      <c r="D74" s="32"/>
      <c r="E74" s="32"/>
      <c r="F74" s="32"/>
      <c r="G74" s="32"/>
      <c r="H74" s="32"/>
      <c r="I74" s="32"/>
      <c r="J74" s="32"/>
      <c r="K74" s="32"/>
      <c r="L74" s="32"/>
      <c r="M74" s="32"/>
      <c r="N74" s="32"/>
      <c r="O74" s="32"/>
      <c r="P74" s="33"/>
      <c r="Q74" s="12"/>
      <c r="R74" s="31"/>
      <c r="S74" s="32"/>
      <c r="T74" s="32"/>
      <c r="U74" s="32"/>
      <c r="V74" s="32"/>
      <c r="W74" s="32"/>
      <c r="X74" s="32"/>
      <c r="Y74" s="32"/>
      <c r="Z74" s="32"/>
      <c r="AA74" s="32"/>
      <c r="AB74" s="32"/>
      <c r="AC74" s="32"/>
      <c r="AD74" s="32"/>
      <c r="AE74" s="32"/>
      <c r="AF74" s="33"/>
      <c r="AG74" s="12"/>
      <c r="AH74" s="31"/>
      <c r="AI74" s="32"/>
      <c r="AJ74" s="32"/>
      <c r="AK74" s="32"/>
      <c r="AL74" s="32"/>
      <c r="AM74" s="32"/>
      <c r="AN74" s="32"/>
      <c r="AO74" s="32"/>
      <c r="AP74" s="32"/>
      <c r="AQ74" s="32"/>
      <c r="AR74" s="32"/>
      <c r="AS74" s="32"/>
      <c r="AT74" s="32"/>
      <c r="AU74" s="32"/>
      <c r="AV74" s="33"/>
      <c r="AW74" s="12"/>
    </row>
    <row r="75" spans="1:49" ht="12.75" customHeight="1">
      <c r="A75" s="12"/>
      <c r="B75" s="34"/>
      <c r="C75" s="35"/>
      <c r="D75" s="35"/>
      <c r="E75" s="35"/>
      <c r="F75" s="35"/>
      <c r="G75" s="35"/>
      <c r="H75" s="35"/>
      <c r="I75" s="35"/>
      <c r="J75" s="35"/>
      <c r="K75" s="35"/>
      <c r="L75" s="35"/>
      <c r="M75" s="35"/>
      <c r="N75" s="35"/>
      <c r="O75" s="35"/>
      <c r="P75" s="36"/>
      <c r="Q75" s="12"/>
      <c r="R75" s="34"/>
      <c r="S75" s="35"/>
      <c r="T75" s="35"/>
      <c r="U75" s="35"/>
      <c r="V75" s="35"/>
      <c r="W75" s="35"/>
      <c r="X75" s="35"/>
      <c r="Y75" s="35"/>
      <c r="Z75" s="35"/>
      <c r="AA75" s="35"/>
      <c r="AB75" s="35"/>
      <c r="AC75" s="35"/>
      <c r="AD75" s="35"/>
      <c r="AE75" s="35"/>
      <c r="AF75" s="36"/>
      <c r="AG75" s="12"/>
      <c r="AH75" s="34"/>
      <c r="AI75" s="35"/>
      <c r="AJ75" s="35"/>
      <c r="AK75" s="35"/>
      <c r="AL75" s="35"/>
      <c r="AM75" s="35"/>
      <c r="AN75" s="35"/>
      <c r="AO75" s="35"/>
      <c r="AP75" s="35"/>
      <c r="AQ75" s="35"/>
      <c r="AR75" s="35"/>
      <c r="AS75" s="35"/>
      <c r="AT75" s="35"/>
      <c r="AU75" s="35"/>
      <c r="AV75" s="36"/>
      <c r="AW75" s="12"/>
    </row>
    <row r="76" spans="1:49" ht="12.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row>
    <row r="77" spans="1:49" s="38" customFormat="1" ht="12" customHeight="1">
      <c r="A77" s="37"/>
      <c r="B77" s="308"/>
      <c r="C77" s="308"/>
      <c r="D77" s="308"/>
      <c r="E77" s="308"/>
      <c r="F77" s="308"/>
      <c r="G77" s="308"/>
      <c r="H77" s="308"/>
      <c r="I77" s="308"/>
      <c r="J77" s="308"/>
      <c r="K77" s="37"/>
      <c r="L77" s="318"/>
      <c r="M77" s="318"/>
      <c r="N77" s="318"/>
      <c r="O77" s="318"/>
      <c r="P77" s="318"/>
      <c r="Q77" s="37"/>
      <c r="R77" s="308"/>
      <c r="S77" s="308"/>
      <c r="T77" s="308"/>
      <c r="U77" s="308"/>
      <c r="V77" s="308"/>
      <c r="W77" s="308"/>
      <c r="X77" s="308"/>
      <c r="Y77" s="308"/>
      <c r="Z77" s="308"/>
      <c r="AA77" s="37"/>
      <c r="AB77" s="318"/>
      <c r="AC77" s="318"/>
      <c r="AD77" s="318"/>
      <c r="AE77" s="318"/>
      <c r="AF77" s="318"/>
      <c r="AG77" s="37"/>
      <c r="AH77" s="308"/>
      <c r="AI77" s="308"/>
      <c r="AJ77" s="308"/>
      <c r="AK77" s="308"/>
      <c r="AL77" s="308"/>
      <c r="AM77" s="308"/>
      <c r="AN77" s="308"/>
      <c r="AO77" s="308"/>
      <c r="AP77" s="308"/>
      <c r="AQ77" s="37"/>
      <c r="AR77" s="318"/>
      <c r="AS77" s="318"/>
      <c r="AT77" s="318"/>
      <c r="AU77" s="318"/>
      <c r="AV77" s="318"/>
      <c r="AW77" s="37"/>
    </row>
    <row r="78" spans="1:49">
      <c r="A78" s="12"/>
      <c r="B78" s="316" t="s">
        <v>214</v>
      </c>
      <c r="C78" s="316"/>
      <c r="D78" s="316"/>
      <c r="E78" s="316"/>
      <c r="F78" s="316"/>
      <c r="G78" s="316"/>
      <c r="H78" s="316"/>
      <c r="I78" s="316"/>
      <c r="J78" s="316"/>
      <c r="L78" s="316" t="s">
        <v>155</v>
      </c>
      <c r="M78" s="316"/>
      <c r="N78" s="316"/>
      <c r="O78" s="316"/>
      <c r="P78" s="316"/>
      <c r="Q78" s="12"/>
      <c r="R78" s="316" t="s">
        <v>215</v>
      </c>
      <c r="S78" s="316"/>
      <c r="T78" s="316"/>
      <c r="U78" s="316"/>
      <c r="V78" s="316"/>
      <c r="W78" s="316"/>
      <c r="X78" s="316"/>
      <c r="Y78" s="316"/>
      <c r="Z78" s="316"/>
      <c r="AB78" s="316" t="s">
        <v>155</v>
      </c>
      <c r="AC78" s="316"/>
      <c r="AD78" s="316"/>
      <c r="AE78" s="316"/>
      <c r="AF78" s="316"/>
      <c r="AG78" s="12"/>
      <c r="AH78" s="316" t="s">
        <v>216</v>
      </c>
      <c r="AI78" s="316"/>
      <c r="AJ78" s="316"/>
      <c r="AK78" s="316"/>
      <c r="AL78" s="316"/>
      <c r="AM78" s="316"/>
      <c r="AN78" s="316"/>
      <c r="AO78" s="316"/>
      <c r="AP78" s="316"/>
      <c r="AR78" s="316" t="s">
        <v>155</v>
      </c>
      <c r="AS78" s="316"/>
      <c r="AT78" s="316"/>
      <c r="AU78" s="316"/>
      <c r="AV78" s="316"/>
    </row>
    <row r="79" spans="1:49">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row>
    <row r="80" spans="1:49">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row>
    <row r="81" spans="1:49">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row>
    <row r="84" spans="1:49" s="15" customFormat="1" hidden="1">
      <c r="A84" s="28"/>
      <c r="B84" s="28"/>
      <c r="C84" s="28"/>
      <c r="D84" s="39" t="s">
        <v>229</v>
      </c>
      <c r="E84" s="28"/>
      <c r="F84" s="28"/>
      <c r="G84" s="28"/>
      <c r="H84" s="28"/>
      <c r="I84" s="28"/>
      <c r="J84" s="28"/>
      <c r="K84" s="28"/>
      <c r="L84" s="28"/>
      <c r="M84" s="28"/>
      <c r="N84" s="28"/>
      <c r="O84" s="28"/>
      <c r="P84" s="28"/>
      <c r="Q84" s="28"/>
      <c r="R84" s="28"/>
      <c r="S84" s="39" t="s">
        <v>230</v>
      </c>
      <c r="T84" s="28"/>
      <c r="U84" s="28"/>
      <c r="V84" s="28"/>
      <c r="W84" s="28"/>
      <c r="X84" s="28"/>
      <c r="Y84" s="28"/>
      <c r="Z84" s="28"/>
      <c r="AA84" s="28"/>
      <c r="AB84" s="28"/>
      <c r="AC84" s="28"/>
      <c r="AD84" s="28"/>
      <c r="AE84" s="28"/>
      <c r="AF84" s="28"/>
      <c r="AG84" s="39" t="s">
        <v>231</v>
      </c>
      <c r="AI84" s="28"/>
      <c r="AJ84" s="28"/>
      <c r="AK84" s="28"/>
      <c r="AL84" s="28"/>
      <c r="AM84" s="28"/>
      <c r="AN84" s="28"/>
      <c r="AO84" s="28"/>
      <c r="AP84" s="28"/>
      <c r="AQ84" s="28"/>
      <c r="AR84" s="28"/>
      <c r="AS84" s="28"/>
      <c r="AT84" s="28"/>
      <c r="AU84" s="28"/>
      <c r="AV84" s="28"/>
      <c r="AW84" s="28"/>
    </row>
    <row r="85" spans="1:49" s="15" customFormat="1" hidden="1">
      <c r="A85" s="28"/>
      <c r="B85" s="28"/>
      <c r="C85" s="28"/>
      <c r="D85" s="40"/>
      <c r="E85" s="41"/>
      <c r="F85" s="41"/>
      <c r="G85" s="41"/>
      <c r="H85" s="41"/>
      <c r="I85" s="41"/>
      <c r="J85" s="41"/>
      <c r="K85" s="41"/>
      <c r="L85" s="41"/>
      <c r="M85" s="41"/>
      <c r="N85" s="41"/>
      <c r="O85" s="41"/>
      <c r="P85" s="41"/>
      <c r="Q85" s="41"/>
      <c r="R85" s="28"/>
      <c r="S85" s="40" t="s">
        <v>232</v>
      </c>
      <c r="T85" s="41"/>
      <c r="U85" s="41"/>
      <c r="V85" s="41"/>
      <c r="W85" s="41"/>
      <c r="X85" s="41"/>
      <c r="Y85" s="41"/>
      <c r="Z85" s="41"/>
      <c r="AA85" s="41"/>
      <c r="AB85" s="41"/>
      <c r="AC85" s="41"/>
      <c r="AD85" s="41"/>
      <c r="AE85" s="41"/>
      <c r="AF85" s="28"/>
      <c r="AG85" s="40" t="s">
        <v>233</v>
      </c>
      <c r="AH85" s="40"/>
      <c r="AI85" s="41"/>
      <c r="AJ85" s="41"/>
      <c r="AK85" s="41"/>
      <c r="AL85" s="41"/>
      <c r="AM85" s="41"/>
      <c r="AN85" s="41"/>
      <c r="AO85" s="41"/>
      <c r="AP85" s="41"/>
      <c r="AQ85" s="41"/>
      <c r="AR85" s="41"/>
      <c r="AS85" s="41"/>
      <c r="AT85" s="41"/>
      <c r="AU85" s="41"/>
      <c r="AV85" s="41"/>
      <c r="AW85" s="41"/>
    </row>
    <row r="86" spans="1:49" s="15" customFormat="1" hidden="1">
      <c r="A86" s="28"/>
      <c r="B86" s="28"/>
      <c r="C86" s="28"/>
      <c r="E86" s="28"/>
      <c r="F86" s="28"/>
      <c r="G86" s="28"/>
      <c r="H86" s="28"/>
      <c r="I86" s="28"/>
      <c r="J86" s="28"/>
      <c r="K86" s="28"/>
      <c r="L86" s="28"/>
      <c r="M86" s="28"/>
      <c r="N86" s="28"/>
      <c r="O86" s="28"/>
      <c r="P86" s="28"/>
      <c r="Q86" s="28"/>
      <c r="R86" s="28"/>
      <c r="S86" s="40" t="s">
        <v>103</v>
      </c>
      <c r="T86" s="41"/>
      <c r="U86" s="41"/>
      <c r="V86" s="41"/>
      <c r="W86" s="41"/>
      <c r="X86" s="41"/>
      <c r="Y86" s="41"/>
      <c r="Z86" s="41"/>
      <c r="AA86" s="41"/>
      <c r="AB86" s="41"/>
      <c r="AC86" s="41"/>
      <c r="AD86" s="41"/>
      <c r="AE86" s="41"/>
      <c r="AF86" s="28"/>
      <c r="AG86" s="40" t="s">
        <v>150</v>
      </c>
      <c r="AH86" s="40"/>
      <c r="AI86" s="41"/>
      <c r="AJ86" s="41"/>
      <c r="AK86" s="41"/>
      <c r="AL86" s="41"/>
      <c r="AM86" s="41"/>
      <c r="AN86" s="41"/>
      <c r="AO86" s="41"/>
      <c r="AP86" s="41"/>
      <c r="AQ86" s="41"/>
      <c r="AR86" s="41"/>
      <c r="AS86" s="41"/>
      <c r="AT86" s="41"/>
      <c r="AU86" s="41"/>
      <c r="AV86" s="41"/>
      <c r="AW86" s="41"/>
    </row>
    <row r="87" spans="1:49" s="15" customFormat="1" hidden="1">
      <c r="A87" s="28"/>
      <c r="B87" s="28"/>
      <c r="C87" s="28"/>
      <c r="E87" s="28"/>
      <c r="F87" s="28"/>
      <c r="G87" s="28"/>
      <c r="H87" s="28"/>
      <c r="I87" s="28"/>
      <c r="J87" s="28"/>
      <c r="K87" s="28"/>
      <c r="L87" s="28"/>
      <c r="M87" s="28"/>
      <c r="N87" s="28"/>
      <c r="O87" s="28"/>
      <c r="P87" s="28"/>
      <c r="Q87" s="28"/>
      <c r="R87" s="28"/>
      <c r="S87" s="40" t="s">
        <v>105</v>
      </c>
      <c r="T87" s="41"/>
      <c r="U87" s="41"/>
      <c r="V87" s="41"/>
      <c r="W87" s="41"/>
      <c r="X87" s="41"/>
      <c r="Y87" s="41"/>
      <c r="Z87" s="41"/>
      <c r="AA87" s="41"/>
      <c r="AB87" s="41"/>
      <c r="AC87" s="41"/>
      <c r="AD87" s="41"/>
      <c r="AE87" s="41"/>
      <c r="AF87" s="28"/>
      <c r="AI87" s="28"/>
      <c r="AJ87" s="28"/>
      <c r="AK87" s="28"/>
      <c r="AL87" s="28"/>
      <c r="AM87" s="28"/>
      <c r="AN87" s="28"/>
      <c r="AO87" s="28"/>
      <c r="AP87" s="28"/>
      <c r="AQ87" s="28"/>
      <c r="AR87" s="28"/>
      <c r="AS87" s="28"/>
      <c r="AT87" s="28"/>
      <c r="AU87" s="28"/>
      <c r="AV87" s="28"/>
      <c r="AW87" s="28"/>
    </row>
    <row r="88" spans="1:49" s="15" customFormat="1" hidden="1">
      <c r="A88" s="28"/>
      <c r="B88" s="28"/>
      <c r="C88" s="28"/>
      <c r="D88" s="39" t="s">
        <v>234</v>
      </c>
      <c r="E88" s="28"/>
      <c r="F88" s="28"/>
      <c r="G88" s="28"/>
      <c r="H88" s="28"/>
      <c r="I88" s="28"/>
      <c r="J88" s="28"/>
      <c r="K88" s="28"/>
      <c r="L88" s="28"/>
      <c r="M88" s="28"/>
      <c r="N88" s="28"/>
      <c r="O88" s="28"/>
      <c r="P88" s="28"/>
      <c r="Q88" s="28"/>
      <c r="R88" s="28"/>
      <c r="S88" s="40" t="s">
        <v>107</v>
      </c>
      <c r="T88" s="41"/>
      <c r="U88" s="41"/>
      <c r="V88" s="41"/>
      <c r="W88" s="41"/>
      <c r="X88" s="41"/>
      <c r="Y88" s="41"/>
      <c r="Z88" s="41"/>
      <c r="AA88" s="41"/>
      <c r="AB88" s="41"/>
      <c r="AC88" s="41"/>
      <c r="AD88" s="41"/>
      <c r="AE88" s="41"/>
      <c r="AF88" s="28"/>
      <c r="AI88" s="28"/>
      <c r="AJ88" s="28"/>
      <c r="AK88" s="28"/>
      <c r="AL88" s="28"/>
      <c r="AM88" s="28"/>
      <c r="AN88" s="28"/>
      <c r="AO88" s="28"/>
      <c r="AP88" s="28"/>
      <c r="AQ88" s="28"/>
      <c r="AR88" s="28"/>
      <c r="AS88" s="28"/>
      <c r="AT88" s="28"/>
      <c r="AU88" s="28"/>
      <c r="AV88" s="28"/>
      <c r="AW88" s="28"/>
    </row>
    <row r="89" spans="1:49" s="15" customFormat="1" hidden="1">
      <c r="A89" s="28"/>
      <c r="B89" s="28"/>
      <c r="C89" s="28"/>
      <c r="D89" s="40" t="s">
        <v>163</v>
      </c>
      <c r="E89" s="41"/>
      <c r="F89" s="41"/>
      <c r="G89" s="41"/>
      <c r="H89" s="41"/>
      <c r="I89" s="41"/>
      <c r="J89" s="41"/>
      <c r="K89" s="41"/>
      <c r="L89" s="41"/>
      <c r="M89" s="41"/>
      <c r="N89" s="41"/>
      <c r="O89" s="41"/>
      <c r="P89" s="41"/>
      <c r="Q89" s="41"/>
      <c r="R89" s="28"/>
      <c r="S89" s="40" t="s">
        <v>104</v>
      </c>
      <c r="T89" s="41"/>
      <c r="U89" s="41"/>
      <c r="V89" s="41"/>
      <c r="W89" s="41"/>
      <c r="X89" s="41"/>
      <c r="Y89" s="41"/>
      <c r="Z89" s="41"/>
      <c r="AA89" s="41"/>
      <c r="AB89" s="41"/>
      <c r="AC89" s="41"/>
      <c r="AD89" s="41"/>
      <c r="AE89" s="41"/>
      <c r="AF89" s="28"/>
      <c r="AG89" s="39" t="s">
        <v>240</v>
      </c>
      <c r="AI89" s="28"/>
      <c r="AJ89" s="28"/>
      <c r="AK89" s="28"/>
      <c r="AL89" s="28"/>
      <c r="AM89" s="28"/>
      <c r="AN89" s="28"/>
      <c r="AO89" s="28"/>
      <c r="AP89" s="28"/>
      <c r="AQ89" s="28"/>
      <c r="AR89" s="28"/>
      <c r="AS89" s="28"/>
      <c r="AT89" s="28"/>
      <c r="AU89" s="28"/>
      <c r="AV89" s="28"/>
      <c r="AW89" s="28"/>
    </row>
    <row r="90" spans="1:49" s="15" customFormat="1" hidden="1">
      <c r="A90" s="28"/>
      <c r="B90" s="28"/>
      <c r="C90" s="28"/>
      <c r="D90" s="40" t="s">
        <v>166</v>
      </c>
      <c r="E90" s="41"/>
      <c r="F90" s="41"/>
      <c r="G90" s="41"/>
      <c r="H90" s="41"/>
      <c r="I90" s="41"/>
      <c r="J90" s="41"/>
      <c r="K90" s="41"/>
      <c r="L90" s="41"/>
      <c r="M90" s="41"/>
      <c r="N90" s="41"/>
      <c r="O90" s="41"/>
      <c r="P90" s="41"/>
      <c r="Q90" s="41"/>
      <c r="R90" s="28"/>
      <c r="S90" s="40" t="s">
        <v>106</v>
      </c>
      <c r="T90" s="41"/>
      <c r="U90" s="41"/>
      <c r="V90" s="41"/>
      <c r="W90" s="41"/>
      <c r="X90" s="41"/>
      <c r="Y90" s="41"/>
      <c r="Z90" s="41"/>
      <c r="AA90" s="41"/>
      <c r="AB90" s="41"/>
      <c r="AC90" s="41"/>
      <c r="AD90" s="41"/>
      <c r="AE90" s="41"/>
      <c r="AF90" s="28"/>
      <c r="AG90" s="40" t="s">
        <v>242</v>
      </c>
      <c r="AH90" s="40"/>
      <c r="AI90" s="41"/>
      <c r="AJ90" s="41"/>
      <c r="AK90" s="41"/>
      <c r="AL90" s="41"/>
      <c r="AM90" s="41"/>
      <c r="AN90" s="41"/>
      <c r="AO90" s="41"/>
      <c r="AP90" s="41"/>
      <c r="AQ90" s="41"/>
      <c r="AR90" s="41"/>
      <c r="AS90" s="41"/>
      <c r="AT90" s="41"/>
      <c r="AU90" s="41"/>
      <c r="AV90" s="41"/>
      <c r="AW90" s="41"/>
    </row>
    <row r="91" spans="1:49" s="15" customFormat="1" hidden="1">
      <c r="A91" s="28"/>
      <c r="B91" s="28"/>
      <c r="C91" s="28"/>
      <c r="D91" s="40" t="s">
        <v>169</v>
      </c>
      <c r="E91" s="41"/>
      <c r="F91" s="41"/>
      <c r="G91" s="41"/>
      <c r="H91" s="41"/>
      <c r="I91" s="41"/>
      <c r="J91" s="41"/>
      <c r="K91" s="41"/>
      <c r="L91" s="41"/>
      <c r="M91" s="41"/>
      <c r="N91" s="41"/>
      <c r="O91" s="41"/>
      <c r="P91" s="41"/>
      <c r="Q91" s="41"/>
      <c r="R91" s="28"/>
      <c r="S91" s="40" t="s">
        <v>108</v>
      </c>
      <c r="T91" s="41"/>
      <c r="U91" s="41"/>
      <c r="V91" s="41"/>
      <c r="W91" s="41"/>
      <c r="X91" s="41"/>
      <c r="Y91" s="41"/>
      <c r="Z91" s="41"/>
      <c r="AA91" s="41"/>
      <c r="AB91" s="41"/>
      <c r="AC91" s="41"/>
      <c r="AD91" s="41"/>
      <c r="AE91" s="41"/>
      <c r="AF91" s="28"/>
      <c r="AG91" s="40" t="s">
        <v>250</v>
      </c>
      <c r="AH91" s="40"/>
      <c r="AI91" s="41"/>
      <c r="AJ91" s="41"/>
      <c r="AK91" s="41"/>
      <c r="AL91" s="41"/>
      <c r="AM91" s="41"/>
      <c r="AN91" s="41"/>
      <c r="AO91" s="41"/>
      <c r="AP91" s="41"/>
      <c r="AQ91" s="41"/>
      <c r="AR91" s="41"/>
      <c r="AS91" s="41"/>
      <c r="AT91" s="41"/>
      <c r="AU91" s="41"/>
      <c r="AV91" s="41"/>
      <c r="AW91" s="41"/>
    </row>
    <row r="92" spans="1:49" s="15" customFormat="1" hidden="1">
      <c r="A92" s="28"/>
      <c r="B92" s="28"/>
      <c r="C92" s="28"/>
      <c r="E92" s="28"/>
      <c r="F92" s="28"/>
      <c r="G92" s="28"/>
      <c r="H92" s="28"/>
      <c r="I92" s="28"/>
      <c r="J92" s="28"/>
      <c r="K92" s="28"/>
      <c r="L92" s="28"/>
      <c r="M92" s="28"/>
      <c r="N92" s="28"/>
      <c r="O92" s="28"/>
      <c r="P92" s="28"/>
      <c r="Q92" s="28"/>
      <c r="R92" s="28"/>
      <c r="S92" s="42"/>
      <c r="T92" s="43"/>
      <c r="U92" s="43"/>
      <c r="V92" s="43"/>
      <c r="W92" s="43"/>
      <c r="X92" s="43"/>
      <c r="Y92" s="43"/>
      <c r="Z92" s="43"/>
      <c r="AA92" s="43"/>
      <c r="AB92" s="43"/>
      <c r="AC92" s="43"/>
      <c r="AD92" s="43"/>
      <c r="AE92" s="43"/>
      <c r="AF92" s="28"/>
      <c r="AG92" s="40" t="s">
        <v>456</v>
      </c>
      <c r="AI92" s="28"/>
      <c r="AJ92" s="28"/>
      <c r="AK92" s="28"/>
      <c r="AL92" s="28"/>
      <c r="AM92" s="28"/>
      <c r="AN92" s="28"/>
      <c r="AO92" s="28"/>
      <c r="AP92" s="28"/>
      <c r="AQ92" s="28"/>
      <c r="AR92" s="28"/>
      <c r="AS92" s="28"/>
      <c r="AT92" s="28"/>
      <c r="AU92" s="28"/>
      <c r="AV92" s="28"/>
      <c r="AW92" s="28"/>
    </row>
    <row r="93" spans="1:49" s="15" customFormat="1" hidden="1">
      <c r="A93" s="28"/>
      <c r="B93" s="28"/>
      <c r="C93" s="28"/>
      <c r="E93" s="28"/>
      <c r="F93" s="28"/>
      <c r="G93" s="28"/>
      <c r="H93" s="28"/>
      <c r="I93" s="28"/>
      <c r="J93" s="28"/>
      <c r="K93" s="28"/>
      <c r="L93" s="28"/>
      <c r="M93" s="28"/>
      <c r="N93" s="28"/>
      <c r="O93" s="28"/>
      <c r="P93" s="28"/>
      <c r="Q93" s="28"/>
      <c r="R93" s="28"/>
      <c r="T93" s="28"/>
      <c r="U93" s="28"/>
      <c r="V93" s="28"/>
      <c r="W93" s="28"/>
      <c r="X93" s="28"/>
      <c r="Y93" s="28"/>
      <c r="Z93" s="28"/>
      <c r="AA93" s="28"/>
      <c r="AB93" s="28"/>
      <c r="AC93" s="28"/>
      <c r="AD93" s="28"/>
      <c r="AE93" s="28"/>
      <c r="AF93" s="28"/>
      <c r="AI93" s="28"/>
      <c r="AJ93" s="28"/>
      <c r="AK93" s="28"/>
      <c r="AL93" s="28"/>
      <c r="AM93" s="28"/>
      <c r="AN93" s="28"/>
      <c r="AO93" s="28"/>
      <c r="AP93" s="28"/>
      <c r="AQ93" s="28"/>
      <c r="AR93" s="28"/>
      <c r="AS93" s="28"/>
      <c r="AT93" s="28"/>
      <c r="AU93" s="28"/>
      <c r="AV93" s="28"/>
      <c r="AW93" s="28"/>
    </row>
    <row r="94" spans="1:49" s="15" customFormat="1" hidden="1">
      <c r="A94" s="28"/>
      <c r="B94" s="28"/>
      <c r="C94" s="28"/>
      <c r="D94" s="39" t="s">
        <v>235</v>
      </c>
      <c r="E94" s="28"/>
      <c r="F94" s="28"/>
      <c r="G94" s="28"/>
      <c r="H94" s="28"/>
      <c r="I94" s="28"/>
      <c r="J94" s="28"/>
      <c r="K94" s="28"/>
      <c r="L94" s="28"/>
      <c r="M94" s="28"/>
      <c r="N94" s="28"/>
      <c r="O94" s="28"/>
      <c r="P94" s="28"/>
      <c r="Q94" s="28"/>
      <c r="R94" s="28"/>
      <c r="S94" s="39" t="s">
        <v>236</v>
      </c>
      <c r="T94" s="28"/>
      <c r="U94" s="28"/>
      <c r="V94" s="28"/>
      <c r="W94" s="28"/>
      <c r="X94" s="28"/>
      <c r="Y94" s="28"/>
      <c r="Z94" s="28"/>
      <c r="AA94" s="28"/>
      <c r="AB94" s="28"/>
      <c r="AC94" s="28"/>
      <c r="AD94" s="28"/>
      <c r="AE94" s="28"/>
      <c r="AF94" s="28"/>
      <c r="AG94" s="39" t="s">
        <v>253</v>
      </c>
      <c r="AI94" s="28"/>
      <c r="AJ94" s="28"/>
      <c r="AK94" s="28"/>
      <c r="AL94" s="28"/>
      <c r="AM94" s="28"/>
      <c r="AN94" s="28"/>
      <c r="AO94" s="28"/>
      <c r="AP94" s="28"/>
      <c r="AQ94" s="28"/>
      <c r="AR94" s="28"/>
      <c r="AS94" s="28"/>
      <c r="AT94" s="28"/>
      <c r="AU94" s="28"/>
      <c r="AV94" s="28"/>
      <c r="AW94" s="28"/>
    </row>
    <row r="95" spans="1:49" s="15" customFormat="1" hidden="1">
      <c r="A95" s="28"/>
      <c r="B95" s="28"/>
      <c r="C95" s="28"/>
      <c r="D95" s="40" t="s">
        <v>457</v>
      </c>
      <c r="E95" s="41"/>
      <c r="F95" s="41"/>
      <c r="G95" s="41"/>
      <c r="H95" s="41"/>
      <c r="I95" s="41"/>
      <c r="J95" s="41"/>
      <c r="K95" s="41"/>
      <c r="L95" s="41"/>
      <c r="M95" s="41"/>
      <c r="N95" s="41"/>
      <c r="O95" s="41"/>
      <c r="P95" s="41"/>
      <c r="Q95" s="41"/>
      <c r="R95" s="28"/>
      <c r="S95" s="40" t="s">
        <v>238</v>
      </c>
      <c r="T95" s="41"/>
      <c r="U95" s="41"/>
      <c r="V95" s="41"/>
      <c r="W95" s="41"/>
      <c r="X95" s="41"/>
      <c r="Y95" s="41"/>
      <c r="Z95" s="41"/>
      <c r="AA95" s="41"/>
      <c r="AB95" s="41"/>
      <c r="AC95" s="41"/>
      <c r="AD95" s="41"/>
      <c r="AE95" s="41"/>
      <c r="AF95" s="28"/>
      <c r="AG95" s="40" t="s">
        <v>254</v>
      </c>
      <c r="AH95" s="40"/>
      <c r="AI95" s="41"/>
      <c r="AJ95" s="41"/>
      <c r="AK95" s="41"/>
      <c r="AL95" s="41"/>
      <c r="AM95" s="41"/>
      <c r="AN95" s="41"/>
      <c r="AO95" s="41"/>
      <c r="AP95" s="41"/>
      <c r="AQ95" s="41"/>
      <c r="AR95" s="41"/>
      <c r="AS95" s="41"/>
      <c r="AT95" s="41"/>
      <c r="AU95" s="41"/>
      <c r="AV95" s="41"/>
      <c r="AW95" s="41"/>
    </row>
    <row r="96" spans="1:49" s="15" customFormat="1" hidden="1">
      <c r="A96" s="28"/>
      <c r="B96" s="28"/>
      <c r="C96" s="28"/>
      <c r="D96" s="40" t="s">
        <v>458</v>
      </c>
      <c r="E96" s="41"/>
      <c r="F96" s="41"/>
      <c r="G96" s="41"/>
      <c r="H96" s="41"/>
      <c r="I96" s="41"/>
      <c r="J96" s="41"/>
      <c r="K96" s="41"/>
      <c r="L96" s="41"/>
      <c r="M96" s="41"/>
      <c r="N96" s="41"/>
      <c r="O96" s="41"/>
      <c r="P96" s="41"/>
      <c r="Q96" s="41"/>
      <c r="R96" s="28"/>
      <c r="S96" s="40" t="s">
        <v>111</v>
      </c>
      <c r="T96" s="41"/>
      <c r="U96" s="41"/>
      <c r="V96" s="41"/>
      <c r="W96" s="41"/>
      <c r="X96" s="41"/>
      <c r="Y96" s="41"/>
      <c r="Z96" s="41"/>
      <c r="AA96" s="41"/>
      <c r="AB96" s="41"/>
      <c r="AC96" s="41"/>
      <c r="AD96" s="41"/>
      <c r="AE96" s="41"/>
      <c r="AF96" s="28"/>
      <c r="AG96" s="40" t="s">
        <v>269</v>
      </c>
      <c r="AH96" s="40"/>
      <c r="AI96" s="41"/>
      <c r="AJ96" s="41"/>
      <c r="AK96" s="41"/>
      <c r="AL96" s="41"/>
      <c r="AM96" s="41"/>
      <c r="AN96" s="41"/>
      <c r="AO96" s="41"/>
      <c r="AP96" s="41"/>
      <c r="AQ96" s="41"/>
      <c r="AR96" s="41"/>
      <c r="AS96" s="41"/>
      <c r="AT96" s="41"/>
      <c r="AU96" s="41"/>
      <c r="AV96" s="41"/>
      <c r="AW96" s="41"/>
    </row>
    <row r="97" spans="1:49" s="15" customFormat="1" hidden="1">
      <c r="A97" s="28"/>
      <c r="B97" s="28"/>
      <c r="C97" s="28"/>
      <c r="D97" s="40" t="s">
        <v>459</v>
      </c>
      <c r="E97" s="41"/>
      <c r="F97" s="41"/>
      <c r="G97" s="41"/>
      <c r="H97" s="41"/>
      <c r="I97" s="41"/>
      <c r="J97" s="41"/>
      <c r="K97" s="41"/>
      <c r="L97" s="41"/>
      <c r="M97" s="41"/>
      <c r="N97" s="41"/>
      <c r="O97" s="41"/>
      <c r="P97" s="41"/>
      <c r="Q97" s="41"/>
      <c r="R97" s="28"/>
      <c r="S97" s="40" t="s">
        <v>113</v>
      </c>
      <c r="T97" s="41"/>
      <c r="U97" s="41"/>
      <c r="V97" s="41"/>
      <c r="W97" s="41"/>
      <c r="X97" s="41"/>
      <c r="Y97" s="41"/>
      <c r="Z97" s="41"/>
      <c r="AA97" s="41"/>
      <c r="AB97" s="41"/>
      <c r="AC97" s="41"/>
      <c r="AD97" s="41"/>
      <c r="AE97" s="41"/>
      <c r="AF97" s="28"/>
      <c r="AI97" s="28"/>
      <c r="AJ97" s="28"/>
      <c r="AK97" s="28"/>
      <c r="AL97" s="28"/>
      <c r="AM97" s="28"/>
      <c r="AN97" s="28"/>
      <c r="AO97" s="28"/>
      <c r="AP97" s="28"/>
      <c r="AQ97" s="28"/>
      <c r="AR97" s="28"/>
      <c r="AS97" s="28"/>
      <c r="AT97" s="28"/>
      <c r="AU97" s="28"/>
      <c r="AV97" s="28"/>
      <c r="AW97" s="28"/>
    </row>
    <row r="98" spans="1:49" s="15" customFormat="1" hidden="1">
      <c r="A98" s="28"/>
      <c r="B98" s="28"/>
      <c r="C98" s="28"/>
      <c r="D98" s="40" t="s">
        <v>460</v>
      </c>
      <c r="E98" s="41"/>
      <c r="F98" s="41"/>
      <c r="G98" s="41"/>
      <c r="H98" s="41"/>
      <c r="I98" s="41"/>
      <c r="J98" s="41"/>
      <c r="K98" s="41"/>
      <c r="L98" s="41"/>
      <c r="M98" s="41"/>
      <c r="N98" s="41"/>
      <c r="O98" s="41"/>
      <c r="P98" s="41"/>
      <c r="Q98" s="28"/>
      <c r="R98" s="28"/>
      <c r="S98" s="40" t="s">
        <v>115</v>
      </c>
      <c r="T98" s="41"/>
      <c r="U98" s="41"/>
      <c r="V98" s="41"/>
      <c r="W98" s="41"/>
      <c r="X98" s="41"/>
      <c r="Y98" s="41"/>
      <c r="Z98" s="41"/>
      <c r="AA98" s="41"/>
      <c r="AB98" s="41"/>
      <c r="AC98" s="41"/>
      <c r="AD98" s="41"/>
      <c r="AE98" s="41"/>
      <c r="AF98" s="28"/>
      <c r="AI98" s="28"/>
      <c r="AJ98" s="28"/>
      <c r="AK98" s="28"/>
      <c r="AL98" s="28"/>
      <c r="AM98" s="28"/>
      <c r="AN98" s="28"/>
      <c r="AO98" s="28"/>
      <c r="AP98" s="28"/>
      <c r="AQ98" s="28"/>
      <c r="AR98" s="28"/>
      <c r="AS98" s="28"/>
      <c r="AT98" s="28"/>
      <c r="AU98" s="28"/>
      <c r="AV98" s="28"/>
      <c r="AW98" s="28"/>
    </row>
    <row r="99" spans="1:49" s="15" customFormat="1" hidden="1">
      <c r="A99" s="28"/>
      <c r="B99" s="28"/>
      <c r="C99" s="28"/>
      <c r="D99" s="40" t="s">
        <v>243</v>
      </c>
      <c r="E99" s="41"/>
      <c r="F99" s="41"/>
      <c r="G99" s="41"/>
      <c r="H99" s="41"/>
      <c r="I99" s="41"/>
      <c r="J99" s="41"/>
      <c r="K99" s="41"/>
      <c r="L99" s="41"/>
      <c r="M99" s="41"/>
      <c r="N99" s="41"/>
      <c r="O99" s="41"/>
      <c r="P99" s="41"/>
      <c r="Q99" s="41"/>
      <c r="R99" s="28"/>
      <c r="S99" s="40" t="s">
        <v>117</v>
      </c>
      <c r="T99" s="41"/>
      <c r="U99" s="41"/>
      <c r="V99" s="41"/>
      <c r="W99" s="41"/>
      <c r="X99" s="41"/>
      <c r="Y99" s="41"/>
      <c r="Z99" s="41"/>
      <c r="AA99" s="41"/>
      <c r="AB99" s="41"/>
      <c r="AC99" s="41"/>
      <c r="AD99" s="41"/>
      <c r="AE99" s="41"/>
      <c r="AF99" s="28"/>
      <c r="AG99" s="39" t="s">
        <v>271</v>
      </c>
      <c r="AI99" s="28"/>
      <c r="AJ99" s="28"/>
      <c r="AK99" s="28"/>
      <c r="AL99" s="28"/>
      <c r="AM99" s="28"/>
      <c r="AN99" s="28"/>
      <c r="AO99" s="28"/>
      <c r="AP99" s="28"/>
      <c r="AQ99" s="28"/>
      <c r="AR99" s="28"/>
      <c r="AS99" s="28"/>
      <c r="AT99" s="28"/>
      <c r="AU99" s="28"/>
      <c r="AV99" s="28"/>
      <c r="AW99" s="28"/>
    </row>
    <row r="100" spans="1:49" s="15" customFormat="1" hidden="1">
      <c r="A100" s="28"/>
      <c r="B100" s="28"/>
      <c r="C100" s="28"/>
      <c r="D100" s="40" t="s">
        <v>461</v>
      </c>
      <c r="E100" s="41"/>
      <c r="F100" s="41"/>
      <c r="G100" s="41"/>
      <c r="H100" s="41"/>
      <c r="I100" s="41"/>
      <c r="J100" s="41"/>
      <c r="K100" s="41"/>
      <c r="L100" s="41"/>
      <c r="M100" s="41"/>
      <c r="N100" s="41"/>
      <c r="O100" s="41"/>
      <c r="P100" s="41"/>
      <c r="Q100" s="41"/>
      <c r="R100" s="28"/>
      <c r="S100" s="40" t="s">
        <v>119</v>
      </c>
      <c r="T100" s="41"/>
      <c r="U100" s="41"/>
      <c r="V100" s="41"/>
      <c r="W100" s="41"/>
      <c r="X100" s="41"/>
      <c r="Y100" s="41"/>
      <c r="Z100" s="41"/>
      <c r="AA100" s="41"/>
      <c r="AB100" s="41"/>
      <c r="AC100" s="41"/>
      <c r="AD100" s="41"/>
      <c r="AE100" s="41"/>
      <c r="AF100" s="28"/>
      <c r="AG100" s="40" t="s">
        <v>272</v>
      </c>
      <c r="AH100" s="40"/>
      <c r="AI100" s="41"/>
      <c r="AJ100" s="41"/>
      <c r="AK100" s="41"/>
      <c r="AL100" s="41"/>
      <c r="AM100" s="41"/>
      <c r="AN100" s="41"/>
      <c r="AO100" s="41"/>
      <c r="AP100" s="41"/>
      <c r="AQ100" s="41"/>
      <c r="AR100" s="41"/>
      <c r="AS100" s="41"/>
      <c r="AT100" s="41"/>
      <c r="AU100" s="41"/>
      <c r="AV100" s="41"/>
      <c r="AW100" s="41"/>
    </row>
    <row r="101" spans="1:49" s="15" customFormat="1" hidden="1">
      <c r="A101" s="28"/>
      <c r="B101" s="28"/>
      <c r="C101" s="28"/>
      <c r="D101" s="40" t="s">
        <v>245</v>
      </c>
      <c r="E101" s="41"/>
      <c r="F101" s="41"/>
      <c r="G101" s="41"/>
      <c r="H101" s="41"/>
      <c r="I101" s="41"/>
      <c r="J101" s="41"/>
      <c r="K101" s="41"/>
      <c r="L101" s="41"/>
      <c r="M101" s="41"/>
      <c r="N101" s="41"/>
      <c r="O101" s="41"/>
      <c r="P101" s="41"/>
      <c r="Q101" s="41"/>
      <c r="R101" s="28"/>
      <c r="S101" s="40" t="s">
        <v>121</v>
      </c>
      <c r="T101" s="41"/>
      <c r="U101" s="41"/>
      <c r="V101" s="41"/>
      <c r="W101" s="41"/>
      <c r="X101" s="41"/>
      <c r="Y101" s="41"/>
      <c r="Z101" s="41"/>
      <c r="AA101" s="41"/>
      <c r="AB101" s="41"/>
      <c r="AC101" s="41"/>
      <c r="AD101" s="41"/>
      <c r="AE101" s="41"/>
      <c r="AF101" s="28"/>
      <c r="AG101" s="40" t="s">
        <v>273</v>
      </c>
      <c r="AH101" s="40"/>
      <c r="AI101" s="41"/>
      <c r="AJ101" s="41"/>
      <c r="AK101" s="41"/>
      <c r="AL101" s="41"/>
      <c r="AM101" s="41"/>
      <c r="AN101" s="41"/>
      <c r="AO101" s="41"/>
      <c r="AP101" s="41"/>
      <c r="AQ101" s="41"/>
      <c r="AR101" s="41"/>
      <c r="AS101" s="41"/>
      <c r="AT101" s="41"/>
      <c r="AU101" s="41"/>
      <c r="AV101" s="41"/>
      <c r="AW101" s="41"/>
    </row>
    <row r="102" spans="1:49" s="15" customFormat="1" hidden="1">
      <c r="A102" s="28"/>
      <c r="B102" s="28"/>
      <c r="C102" s="28"/>
      <c r="E102" s="28"/>
      <c r="F102" s="28"/>
      <c r="G102" s="28"/>
      <c r="H102" s="28"/>
      <c r="I102" s="28"/>
      <c r="J102" s="28"/>
      <c r="K102" s="28"/>
      <c r="L102" s="28"/>
      <c r="M102" s="28"/>
      <c r="N102" s="28"/>
      <c r="O102" s="28"/>
      <c r="P102" s="28"/>
      <c r="Q102" s="28"/>
      <c r="R102" s="28"/>
      <c r="T102" s="28"/>
      <c r="U102" s="28"/>
      <c r="V102" s="28"/>
      <c r="W102" s="28"/>
      <c r="X102" s="28"/>
      <c r="Y102" s="28"/>
      <c r="Z102" s="28"/>
      <c r="AA102" s="28"/>
      <c r="AB102" s="28"/>
      <c r="AC102" s="28"/>
      <c r="AD102" s="28"/>
      <c r="AE102" s="28"/>
      <c r="AF102" s="28"/>
      <c r="AI102" s="28"/>
      <c r="AJ102" s="28"/>
      <c r="AK102" s="28"/>
      <c r="AL102" s="28"/>
      <c r="AM102" s="28"/>
      <c r="AN102" s="28"/>
      <c r="AO102" s="28"/>
      <c r="AP102" s="28"/>
      <c r="AQ102" s="28"/>
      <c r="AR102" s="28"/>
      <c r="AS102" s="28"/>
      <c r="AT102" s="28"/>
      <c r="AU102" s="28"/>
      <c r="AV102" s="28"/>
      <c r="AW102" s="28"/>
    </row>
    <row r="103" spans="1:49" s="15" customFormat="1" hidden="1">
      <c r="A103" s="28"/>
      <c r="B103" s="28"/>
      <c r="C103" s="28"/>
      <c r="E103" s="28"/>
      <c r="F103" s="28"/>
      <c r="G103" s="28"/>
      <c r="H103" s="28"/>
      <c r="I103" s="28"/>
      <c r="J103" s="28"/>
      <c r="K103" s="28"/>
      <c r="L103" s="28"/>
      <c r="M103" s="28"/>
      <c r="N103" s="28"/>
      <c r="O103" s="28"/>
      <c r="P103" s="28"/>
      <c r="Q103" s="28"/>
      <c r="R103" s="28"/>
      <c r="T103" s="28"/>
      <c r="U103" s="28"/>
      <c r="V103" s="28"/>
      <c r="W103" s="28"/>
      <c r="X103" s="28"/>
      <c r="Y103" s="28"/>
      <c r="Z103" s="28"/>
      <c r="AA103" s="28"/>
      <c r="AB103" s="28"/>
      <c r="AC103" s="28"/>
      <c r="AD103" s="28"/>
      <c r="AE103" s="28"/>
      <c r="AF103" s="28"/>
      <c r="AI103" s="28"/>
      <c r="AJ103" s="28"/>
      <c r="AK103" s="28"/>
      <c r="AL103" s="28"/>
      <c r="AM103" s="28"/>
      <c r="AN103" s="28"/>
      <c r="AO103" s="28"/>
      <c r="AP103" s="28"/>
      <c r="AQ103" s="28"/>
      <c r="AR103" s="28"/>
      <c r="AS103" s="28"/>
      <c r="AT103" s="28"/>
      <c r="AU103" s="28"/>
      <c r="AV103" s="28"/>
      <c r="AW103" s="28"/>
    </row>
    <row r="104" spans="1:49" s="15" customFormat="1" hidden="1">
      <c r="A104" s="28"/>
      <c r="B104" s="28"/>
      <c r="C104" s="28"/>
      <c r="D104" s="39" t="s">
        <v>249</v>
      </c>
      <c r="E104" s="28"/>
      <c r="F104" s="28"/>
      <c r="G104" s="28"/>
      <c r="H104" s="28"/>
      <c r="I104" s="28"/>
      <c r="J104" s="28"/>
      <c r="K104" s="28"/>
      <c r="L104" s="28"/>
      <c r="M104" s="28"/>
      <c r="N104" s="28"/>
      <c r="O104" s="28"/>
      <c r="P104" s="28"/>
      <c r="Q104" s="44"/>
      <c r="R104" s="28"/>
      <c r="S104" s="39" t="s">
        <v>251</v>
      </c>
      <c r="T104" s="28"/>
      <c r="U104" s="28"/>
      <c r="V104" s="28"/>
      <c r="W104" s="28"/>
      <c r="X104" s="28"/>
      <c r="Y104" s="28"/>
      <c r="Z104" s="28"/>
      <c r="AA104" s="28"/>
      <c r="AB104" s="28"/>
      <c r="AC104" s="28"/>
      <c r="AD104" s="28"/>
      <c r="AE104" s="28"/>
      <c r="AF104" s="28"/>
      <c r="AG104" s="39" t="s">
        <v>293</v>
      </c>
      <c r="AI104" s="28"/>
      <c r="AJ104" s="28"/>
      <c r="AK104" s="28"/>
      <c r="AL104" s="28"/>
      <c r="AM104" s="28"/>
      <c r="AN104" s="28"/>
      <c r="AO104" s="28"/>
      <c r="AP104" s="28"/>
      <c r="AQ104" s="28"/>
      <c r="AR104" s="28"/>
      <c r="AS104" s="28"/>
      <c r="AT104" s="28"/>
      <c r="AU104" s="28"/>
      <c r="AV104" s="28"/>
      <c r="AW104" s="28"/>
    </row>
    <row r="105" spans="1:49" s="15" customFormat="1" hidden="1">
      <c r="A105" s="28"/>
      <c r="B105" s="28"/>
      <c r="C105" s="28"/>
      <c r="D105" s="40" t="s">
        <v>199</v>
      </c>
      <c r="E105" s="41"/>
      <c r="F105" s="41"/>
      <c r="G105" s="41"/>
      <c r="H105" s="41"/>
      <c r="I105" s="41"/>
      <c r="J105" s="41"/>
      <c r="K105" s="41"/>
      <c r="L105" s="41"/>
      <c r="M105" s="41"/>
      <c r="N105" s="41"/>
      <c r="O105" s="41"/>
      <c r="P105" s="41"/>
      <c r="Q105" s="41"/>
      <c r="R105" s="28"/>
      <c r="S105" s="40" t="s">
        <v>252</v>
      </c>
      <c r="T105" s="41"/>
      <c r="U105" s="41"/>
      <c r="V105" s="41"/>
      <c r="W105" s="41"/>
      <c r="X105" s="41"/>
      <c r="Y105" s="41"/>
      <c r="Z105" s="41"/>
      <c r="AA105" s="41"/>
      <c r="AB105" s="41"/>
      <c r="AC105" s="41"/>
      <c r="AD105" s="41"/>
      <c r="AE105" s="41"/>
      <c r="AF105" s="28"/>
      <c r="AG105" s="45" t="s">
        <v>295</v>
      </c>
      <c r="AH105" s="45"/>
      <c r="AI105" s="46"/>
      <c r="AJ105" s="46"/>
      <c r="AK105" s="46"/>
      <c r="AL105" s="46"/>
      <c r="AM105" s="46"/>
      <c r="AN105" s="46"/>
      <c r="AO105" s="46"/>
      <c r="AP105" s="46"/>
      <c r="AQ105" s="46"/>
      <c r="AR105" s="46"/>
      <c r="AS105" s="46"/>
      <c r="AT105" s="46"/>
      <c r="AU105" s="46"/>
      <c r="AV105" s="46"/>
      <c r="AW105" s="46"/>
    </row>
    <row r="106" spans="1:49" s="15" customFormat="1" hidden="1">
      <c r="A106" s="28"/>
      <c r="B106" s="28"/>
      <c r="C106" s="28"/>
      <c r="D106" s="40" t="s">
        <v>4</v>
      </c>
      <c r="E106" s="41"/>
      <c r="F106" s="41"/>
      <c r="G106" s="41"/>
      <c r="H106" s="41"/>
      <c r="I106" s="41"/>
      <c r="J106" s="41"/>
      <c r="K106" s="41"/>
      <c r="L106" s="41"/>
      <c r="M106" s="41"/>
      <c r="N106" s="41"/>
      <c r="O106" s="41"/>
      <c r="P106" s="41"/>
      <c r="Q106" s="41"/>
      <c r="R106" s="28"/>
      <c r="S106" s="40" t="s">
        <v>110</v>
      </c>
      <c r="T106" s="41"/>
      <c r="U106" s="41"/>
      <c r="V106" s="41"/>
      <c r="W106" s="41"/>
      <c r="X106" s="41"/>
      <c r="Y106" s="41"/>
      <c r="Z106" s="41"/>
      <c r="AA106" s="41"/>
      <c r="AB106" s="41"/>
      <c r="AC106" s="41"/>
      <c r="AD106" s="41"/>
      <c r="AE106" s="41"/>
      <c r="AF106" s="28"/>
      <c r="AG106" s="45" t="s">
        <v>299</v>
      </c>
      <c r="AH106" s="45"/>
      <c r="AI106" s="46"/>
      <c r="AJ106" s="46"/>
      <c r="AK106" s="46"/>
      <c r="AL106" s="46"/>
      <c r="AM106" s="46"/>
      <c r="AN106" s="46"/>
      <c r="AO106" s="46"/>
      <c r="AP106" s="46"/>
      <c r="AQ106" s="46"/>
      <c r="AR106" s="46"/>
      <c r="AS106" s="46"/>
      <c r="AT106" s="46"/>
      <c r="AU106" s="46"/>
      <c r="AV106" s="46"/>
      <c r="AW106" s="46"/>
    </row>
    <row r="107" spans="1:49" s="15" customFormat="1" hidden="1">
      <c r="A107" s="28"/>
      <c r="B107" s="28"/>
      <c r="C107" s="28"/>
      <c r="D107" s="40" t="s">
        <v>6</v>
      </c>
      <c r="E107" s="41"/>
      <c r="F107" s="41"/>
      <c r="G107" s="41"/>
      <c r="H107" s="41"/>
      <c r="I107" s="41"/>
      <c r="J107" s="41"/>
      <c r="K107" s="41"/>
      <c r="L107" s="41"/>
      <c r="M107" s="41"/>
      <c r="N107" s="41"/>
      <c r="O107" s="41"/>
      <c r="P107" s="41"/>
      <c r="Q107" s="41"/>
      <c r="R107" s="28"/>
      <c r="S107" s="40" t="s">
        <v>112</v>
      </c>
      <c r="T107" s="41"/>
      <c r="U107" s="41"/>
      <c r="V107" s="41"/>
      <c r="W107" s="41"/>
      <c r="X107" s="41"/>
      <c r="Y107" s="41"/>
      <c r="Z107" s="41"/>
      <c r="AA107" s="41"/>
      <c r="AB107" s="41"/>
      <c r="AC107" s="41"/>
      <c r="AD107" s="41"/>
      <c r="AE107" s="41"/>
      <c r="AF107" s="28"/>
      <c r="AG107" s="45" t="s">
        <v>303</v>
      </c>
      <c r="AH107" s="45"/>
      <c r="AI107" s="46"/>
      <c r="AJ107" s="46"/>
      <c r="AK107" s="46"/>
      <c r="AL107" s="46"/>
      <c r="AM107" s="46"/>
      <c r="AN107" s="46"/>
      <c r="AO107" s="46"/>
      <c r="AP107" s="46"/>
      <c r="AQ107" s="46"/>
      <c r="AR107" s="46"/>
      <c r="AS107" s="46"/>
      <c r="AT107" s="46"/>
      <c r="AU107" s="46"/>
      <c r="AV107" s="46"/>
      <c r="AW107" s="46"/>
    </row>
    <row r="108" spans="1:49" s="15" customFormat="1" hidden="1">
      <c r="A108" s="28"/>
      <c r="B108" s="28"/>
      <c r="C108" s="28"/>
      <c r="D108" s="40" t="s">
        <v>8</v>
      </c>
      <c r="E108" s="41"/>
      <c r="F108" s="41"/>
      <c r="G108" s="41"/>
      <c r="H108" s="41"/>
      <c r="I108" s="41"/>
      <c r="J108" s="41"/>
      <c r="K108" s="41"/>
      <c r="L108" s="41"/>
      <c r="M108" s="41"/>
      <c r="N108" s="41"/>
      <c r="O108" s="41"/>
      <c r="P108" s="41"/>
      <c r="Q108" s="41"/>
      <c r="R108" s="28"/>
      <c r="S108" s="40" t="s">
        <v>114</v>
      </c>
      <c r="T108" s="41"/>
      <c r="U108" s="41"/>
      <c r="V108" s="41"/>
      <c r="W108" s="41"/>
      <c r="X108" s="41"/>
      <c r="Y108" s="41"/>
      <c r="Z108" s="41"/>
      <c r="AA108" s="41"/>
      <c r="AB108" s="41"/>
      <c r="AC108" s="41"/>
      <c r="AD108" s="41"/>
      <c r="AE108" s="41"/>
      <c r="AF108" s="28"/>
      <c r="AG108" s="45" t="s">
        <v>305</v>
      </c>
      <c r="AH108" s="45"/>
      <c r="AI108" s="46"/>
      <c r="AJ108" s="46"/>
      <c r="AK108" s="46"/>
      <c r="AL108" s="46"/>
      <c r="AM108" s="46"/>
      <c r="AN108" s="46"/>
      <c r="AO108" s="46"/>
      <c r="AP108" s="46"/>
      <c r="AQ108" s="46"/>
      <c r="AR108" s="46"/>
      <c r="AS108" s="46"/>
      <c r="AT108" s="46"/>
      <c r="AU108" s="46"/>
      <c r="AV108" s="46"/>
      <c r="AW108" s="46"/>
    </row>
    <row r="109" spans="1:49" s="15" customFormat="1" hidden="1">
      <c r="A109" s="28"/>
      <c r="B109" s="28"/>
      <c r="C109" s="28"/>
      <c r="D109" s="40" t="s">
        <v>10</v>
      </c>
      <c r="E109" s="41"/>
      <c r="F109" s="41"/>
      <c r="G109" s="41"/>
      <c r="H109" s="41"/>
      <c r="I109" s="41"/>
      <c r="J109" s="41"/>
      <c r="K109" s="41"/>
      <c r="L109" s="41"/>
      <c r="M109" s="41"/>
      <c r="N109" s="41"/>
      <c r="O109" s="41"/>
      <c r="P109" s="41"/>
      <c r="Q109" s="41"/>
      <c r="R109" s="28"/>
      <c r="S109" s="40" t="s">
        <v>116</v>
      </c>
      <c r="T109" s="41"/>
      <c r="U109" s="41"/>
      <c r="V109" s="41"/>
      <c r="W109" s="41"/>
      <c r="X109" s="41"/>
      <c r="Y109" s="41"/>
      <c r="Z109" s="41"/>
      <c r="AA109" s="41"/>
      <c r="AB109" s="41"/>
      <c r="AC109" s="41"/>
      <c r="AD109" s="41"/>
      <c r="AE109" s="41"/>
      <c r="AF109" s="28"/>
      <c r="AI109" s="28"/>
      <c r="AJ109" s="28"/>
      <c r="AK109" s="28"/>
      <c r="AL109" s="28"/>
      <c r="AM109" s="28"/>
      <c r="AN109" s="28"/>
      <c r="AO109" s="28"/>
      <c r="AP109" s="28"/>
      <c r="AQ109" s="28"/>
      <c r="AR109" s="28"/>
      <c r="AS109" s="28"/>
      <c r="AT109" s="28"/>
      <c r="AU109" s="28"/>
      <c r="AV109" s="28"/>
      <c r="AW109" s="28"/>
    </row>
    <row r="110" spans="1:49" s="15" customFormat="1" hidden="1">
      <c r="A110" s="28"/>
      <c r="B110" s="28"/>
      <c r="C110" s="28"/>
      <c r="D110" s="40" t="s">
        <v>12</v>
      </c>
      <c r="E110" s="41"/>
      <c r="F110" s="41"/>
      <c r="G110" s="41"/>
      <c r="H110" s="41"/>
      <c r="I110" s="41"/>
      <c r="J110" s="41"/>
      <c r="K110" s="41"/>
      <c r="L110" s="41"/>
      <c r="M110" s="41"/>
      <c r="N110" s="41"/>
      <c r="O110" s="41"/>
      <c r="P110" s="41"/>
      <c r="Q110" s="28"/>
      <c r="R110" s="28"/>
      <c r="S110" s="40" t="s">
        <v>118</v>
      </c>
      <c r="T110" s="41"/>
      <c r="U110" s="41"/>
      <c r="V110" s="41"/>
      <c r="W110" s="41"/>
      <c r="X110" s="41"/>
      <c r="Y110" s="41"/>
      <c r="Z110" s="41"/>
      <c r="AA110" s="41"/>
      <c r="AB110" s="41"/>
      <c r="AC110" s="41"/>
      <c r="AD110" s="41"/>
      <c r="AE110" s="41"/>
      <c r="AF110" s="28"/>
      <c r="AI110" s="28"/>
      <c r="AJ110" s="28"/>
      <c r="AK110" s="28"/>
      <c r="AL110" s="28"/>
      <c r="AM110" s="28"/>
      <c r="AN110" s="28"/>
      <c r="AO110" s="28"/>
      <c r="AP110" s="28"/>
      <c r="AQ110" s="28"/>
      <c r="AR110" s="28"/>
      <c r="AS110" s="28"/>
      <c r="AT110" s="28"/>
      <c r="AU110" s="28"/>
      <c r="AV110" s="28"/>
      <c r="AW110" s="28"/>
    </row>
    <row r="111" spans="1:49" s="15" customFormat="1" hidden="1">
      <c r="A111" s="28"/>
      <c r="B111" s="28"/>
      <c r="C111" s="28"/>
      <c r="D111" s="40" t="s">
        <v>14</v>
      </c>
      <c r="E111" s="41"/>
      <c r="F111" s="41"/>
      <c r="G111" s="41"/>
      <c r="H111" s="41"/>
      <c r="I111" s="41"/>
      <c r="J111" s="41"/>
      <c r="K111" s="41"/>
      <c r="L111" s="41"/>
      <c r="M111" s="41"/>
      <c r="N111" s="41"/>
      <c r="O111" s="41"/>
      <c r="P111" s="41"/>
      <c r="Q111" s="41"/>
      <c r="R111" s="28"/>
      <c r="S111" s="40" t="s">
        <v>120</v>
      </c>
      <c r="T111" s="41"/>
      <c r="U111" s="41"/>
      <c r="V111" s="41"/>
      <c r="W111" s="41"/>
      <c r="X111" s="41"/>
      <c r="Y111" s="41"/>
      <c r="Z111" s="41"/>
      <c r="AA111" s="41"/>
      <c r="AB111" s="41"/>
      <c r="AC111" s="41"/>
      <c r="AD111" s="41"/>
      <c r="AE111" s="41"/>
      <c r="AF111" s="28"/>
      <c r="AG111" s="39" t="s">
        <v>309</v>
      </c>
      <c r="AI111" s="28"/>
      <c r="AJ111" s="28"/>
      <c r="AK111" s="28"/>
      <c r="AL111" s="28"/>
      <c r="AM111" s="28"/>
      <c r="AN111" s="28"/>
      <c r="AO111" s="28"/>
      <c r="AP111" s="28"/>
      <c r="AQ111" s="28"/>
      <c r="AR111" s="28"/>
      <c r="AS111" s="28"/>
      <c r="AT111" s="28"/>
      <c r="AU111" s="28"/>
      <c r="AV111" s="28"/>
      <c r="AW111" s="28"/>
    </row>
    <row r="112" spans="1:49" s="15" customFormat="1" hidden="1">
      <c r="A112" s="28"/>
      <c r="B112" s="28"/>
      <c r="C112" s="28"/>
      <c r="D112" s="40" t="s">
        <v>16</v>
      </c>
      <c r="E112" s="41"/>
      <c r="F112" s="41"/>
      <c r="G112" s="41"/>
      <c r="H112" s="41"/>
      <c r="I112" s="41"/>
      <c r="J112" s="41"/>
      <c r="K112" s="41"/>
      <c r="L112" s="41"/>
      <c r="M112" s="41"/>
      <c r="N112" s="41"/>
      <c r="O112" s="41"/>
      <c r="P112" s="41"/>
      <c r="Q112" s="41"/>
      <c r="R112" s="28"/>
      <c r="S112" s="40" t="s">
        <v>122</v>
      </c>
      <c r="T112" s="41"/>
      <c r="U112" s="41"/>
      <c r="V112" s="41"/>
      <c r="W112" s="41"/>
      <c r="X112" s="41"/>
      <c r="Y112" s="41"/>
      <c r="Z112" s="41"/>
      <c r="AA112" s="41"/>
      <c r="AB112" s="41"/>
      <c r="AC112" s="41"/>
      <c r="AD112" s="41"/>
      <c r="AE112" s="41"/>
      <c r="AF112" s="28"/>
      <c r="AG112" s="45" t="s">
        <v>311</v>
      </c>
      <c r="AH112" s="45"/>
      <c r="AI112" s="46"/>
      <c r="AJ112" s="46"/>
      <c r="AK112" s="46"/>
      <c r="AL112" s="46"/>
      <c r="AM112" s="46"/>
      <c r="AN112" s="46"/>
      <c r="AO112" s="46"/>
      <c r="AP112" s="46"/>
      <c r="AQ112" s="46"/>
      <c r="AR112" s="46"/>
      <c r="AS112" s="46"/>
      <c r="AT112" s="46"/>
      <c r="AU112" s="46"/>
      <c r="AV112" s="46"/>
      <c r="AW112" s="46"/>
    </row>
    <row r="113" spans="1:49" s="15" customFormat="1" hidden="1">
      <c r="A113" s="28"/>
      <c r="B113" s="28"/>
      <c r="C113" s="28"/>
      <c r="D113" s="40" t="s">
        <v>18</v>
      </c>
      <c r="E113" s="41"/>
      <c r="F113" s="41"/>
      <c r="G113" s="41"/>
      <c r="H113" s="41"/>
      <c r="I113" s="41"/>
      <c r="J113" s="41"/>
      <c r="K113" s="41"/>
      <c r="L113" s="41"/>
      <c r="M113" s="41"/>
      <c r="N113" s="41"/>
      <c r="O113" s="41"/>
      <c r="P113" s="41"/>
      <c r="Q113" s="41"/>
      <c r="R113" s="28"/>
      <c r="S113" s="40" t="s">
        <v>123</v>
      </c>
      <c r="T113" s="41"/>
      <c r="U113" s="41"/>
      <c r="V113" s="41"/>
      <c r="W113" s="41"/>
      <c r="X113" s="41"/>
      <c r="Y113" s="41"/>
      <c r="Z113" s="41"/>
      <c r="AA113" s="41"/>
      <c r="AB113" s="41"/>
      <c r="AC113" s="41"/>
      <c r="AD113" s="41"/>
      <c r="AE113" s="41"/>
      <c r="AF113" s="28"/>
      <c r="AG113" s="45" t="s">
        <v>313</v>
      </c>
      <c r="AH113" s="45"/>
      <c r="AI113" s="46"/>
      <c r="AJ113" s="46"/>
      <c r="AK113" s="46"/>
      <c r="AL113" s="46"/>
      <c r="AM113" s="46"/>
      <c r="AN113" s="46"/>
      <c r="AO113" s="46"/>
      <c r="AP113" s="46"/>
      <c r="AQ113" s="46"/>
      <c r="AR113" s="46"/>
      <c r="AS113" s="46"/>
      <c r="AT113" s="46"/>
      <c r="AU113" s="46"/>
      <c r="AV113" s="46"/>
      <c r="AW113" s="46"/>
    </row>
    <row r="114" spans="1:49" s="15" customFormat="1" hidden="1">
      <c r="A114" s="28"/>
      <c r="B114" s="28"/>
      <c r="C114" s="28"/>
      <c r="D114" s="40" t="s">
        <v>5</v>
      </c>
      <c r="E114" s="41"/>
      <c r="F114" s="41"/>
      <c r="G114" s="41"/>
      <c r="H114" s="41"/>
      <c r="I114" s="41"/>
      <c r="J114" s="41"/>
      <c r="K114" s="41"/>
      <c r="L114" s="41"/>
      <c r="M114" s="41"/>
      <c r="N114" s="41"/>
      <c r="O114" s="41"/>
      <c r="P114" s="41"/>
      <c r="Q114" s="41"/>
      <c r="R114" s="28"/>
      <c r="S114" s="40" t="s">
        <v>124</v>
      </c>
      <c r="T114" s="41"/>
      <c r="U114" s="41"/>
      <c r="V114" s="41"/>
      <c r="W114" s="41"/>
      <c r="X114" s="41"/>
      <c r="Y114" s="41"/>
      <c r="Z114" s="41"/>
      <c r="AA114" s="41"/>
      <c r="AB114" s="41"/>
      <c r="AC114" s="41"/>
      <c r="AD114" s="41"/>
      <c r="AE114" s="41"/>
      <c r="AF114" s="28"/>
      <c r="AG114" s="45" t="s">
        <v>315</v>
      </c>
      <c r="AH114" s="45"/>
      <c r="AI114" s="46"/>
      <c r="AJ114" s="46"/>
      <c r="AK114" s="46"/>
      <c r="AL114" s="46"/>
      <c r="AM114" s="46"/>
      <c r="AN114" s="46"/>
      <c r="AO114" s="46"/>
      <c r="AP114" s="46"/>
      <c r="AQ114" s="46"/>
      <c r="AR114" s="46"/>
      <c r="AS114" s="46"/>
      <c r="AT114" s="46"/>
      <c r="AU114" s="46"/>
      <c r="AV114" s="46"/>
      <c r="AW114" s="46"/>
    </row>
    <row r="115" spans="1:49" s="15" customFormat="1" hidden="1">
      <c r="A115" s="28"/>
      <c r="B115" s="28"/>
      <c r="C115" s="28"/>
      <c r="D115" s="40" t="s">
        <v>7</v>
      </c>
      <c r="E115" s="41"/>
      <c r="F115" s="41"/>
      <c r="G115" s="41"/>
      <c r="H115" s="41"/>
      <c r="I115" s="41"/>
      <c r="J115" s="41"/>
      <c r="K115" s="41"/>
      <c r="L115" s="41"/>
      <c r="M115" s="41"/>
      <c r="N115" s="41"/>
      <c r="O115" s="41"/>
      <c r="P115" s="41"/>
      <c r="Q115" s="41"/>
      <c r="R115" s="28"/>
      <c r="S115" s="40" t="s">
        <v>125</v>
      </c>
      <c r="T115" s="41"/>
      <c r="U115" s="41"/>
      <c r="V115" s="41"/>
      <c r="W115" s="41"/>
      <c r="X115" s="41"/>
      <c r="Y115" s="41"/>
      <c r="Z115" s="41"/>
      <c r="AA115" s="41"/>
      <c r="AB115" s="41"/>
      <c r="AC115" s="41"/>
      <c r="AD115" s="41"/>
      <c r="AE115" s="41"/>
      <c r="AF115" s="28"/>
      <c r="AG115" s="28"/>
      <c r="AI115" s="28"/>
      <c r="AJ115" s="28"/>
      <c r="AK115" s="28"/>
      <c r="AL115" s="28"/>
      <c r="AM115" s="28"/>
      <c r="AN115" s="28"/>
      <c r="AO115" s="28"/>
      <c r="AP115" s="28"/>
      <c r="AQ115" s="28"/>
      <c r="AR115" s="28"/>
      <c r="AS115" s="28"/>
      <c r="AT115" s="28"/>
      <c r="AU115" s="28"/>
      <c r="AV115" s="28"/>
      <c r="AW115" s="28"/>
    </row>
    <row r="116" spans="1:49" s="15" customFormat="1" hidden="1">
      <c r="A116" s="28"/>
      <c r="B116" s="28"/>
      <c r="C116" s="28"/>
      <c r="D116" s="40" t="s">
        <v>9</v>
      </c>
      <c r="E116" s="41"/>
      <c r="F116" s="41"/>
      <c r="G116" s="41"/>
      <c r="H116" s="41"/>
      <c r="I116" s="41"/>
      <c r="J116" s="41"/>
      <c r="K116" s="41"/>
      <c r="L116" s="41"/>
      <c r="M116" s="41"/>
      <c r="N116" s="41"/>
      <c r="O116" s="41"/>
      <c r="P116" s="41"/>
      <c r="Q116" s="41"/>
      <c r="R116" s="28"/>
      <c r="T116" s="28"/>
      <c r="U116" s="28"/>
      <c r="V116" s="28"/>
      <c r="W116" s="28"/>
      <c r="X116" s="28"/>
      <c r="Y116" s="28"/>
      <c r="Z116" s="28"/>
      <c r="AA116" s="28"/>
      <c r="AB116" s="28"/>
      <c r="AC116" s="28"/>
      <c r="AD116" s="28"/>
      <c r="AE116" s="28"/>
      <c r="AF116" s="28"/>
      <c r="AG116" s="28"/>
      <c r="AI116" s="28"/>
      <c r="AJ116" s="28"/>
      <c r="AK116" s="28"/>
      <c r="AL116" s="28"/>
      <c r="AM116" s="28"/>
      <c r="AN116" s="28"/>
      <c r="AO116" s="28"/>
      <c r="AP116" s="28"/>
      <c r="AQ116" s="28"/>
      <c r="AR116" s="28"/>
      <c r="AS116" s="28"/>
      <c r="AT116" s="28"/>
      <c r="AU116" s="28"/>
      <c r="AV116" s="28"/>
      <c r="AW116" s="28"/>
    </row>
    <row r="117" spans="1:49" s="15" customFormat="1" hidden="1">
      <c r="A117" s="28"/>
      <c r="B117" s="28"/>
      <c r="C117" s="28"/>
      <c r="D117" s="40" t="s">
        <v>11</v>
      </c>
      <c r="E117" s="41"/>
      <c r="F117" s="41"/>
      <c r="G117" s="41"/>
      <c r="H117" s="41"/>
      <c r="I117" s="41"/>
      <c r="J117" s="41"/>
      <c r="K117" s="41"/>
      <c r="L117" s="41"/>
      <c r="M117" s="41"/>
      <c r="N117" s="41"/>
      <c r="O117" s="41"/>
      <c r="P117" s="41"/>
      <c r="Q117" s="41"/>
      <c r="R117" s="28"/>
      <c r="T117" s="28"/>
      <c r="U117" s="28"/>
      <c r="V117" s="28"/>
      <c r="W117" s="28"/>
      <c r="X117" s="28"/>
      <c r="Y117" s="28"/>
      <c r="Z117" s="28"/>
      <c r="AA117" s="28"/>
      <c r="AB117" s="28"/>
      <c r="AC117" s="28"/>
      <c r="AD117" s="28"/>
      <c r="AE117" s="28"/>
      <c r="AF117" s="28"/>
      <c r="AG117" s="39" t="s">
        <v>319</v>
      </c>
      <c r="AI117" s="28"/>
      <c r="AJ117" s="28"/>
      <c r="AK117" s="28"/>
      <c r="AL117" s="28"/>
      <c r="AM117" s="28"/>
      <c r="AN117" s="28"/>
      <c r="AO117" s="28"/>
      <c r="AP117" s="28"/>
      <c r="AQ117" s="28"/>
      <c r="AR117" s="28"/>
      <c r="AS117" s="28"/>
      <c r="AT117" s="28"/>
      <c r="AU117" s="28"/>
      <c r="AV117" s="28"/>
      <c r="AW117" s="28"/>
    </row>
    <row r="118" spans="1:49" s="15" customFormat="1" hidden="1">
      <c r="A118" s="28"/>
      <c r="B118" s="28"/>
      <c r="C118" s="28"/>
      <c r="D118" s="40" t="s">
        <v>13</v>
      </c>
      <c r="E118" s="41"/>
      <c r="F118" s="41"/>
      <c r="G118" s="41"/>
      <c r="H118" s="41"/>
      <c r="I118" s="41"/>
      <c r="J118" s="41"/>
      <c r="K118" s="41"/>
      <c r="L118" s="41"/>
      <c r="M118" s="41"/>
      <c r="N118" s="41"/>
      <c r="O118" s="41"/>
      <c r="P118" s="41"/>
      <c r="Q118" s="41"/>
      <c r="R118" s="28"/>
      <c r="S118" s="39" t="s">
        <v>264</v>
      </c>
      <c r="T118" s="28"/>
      <c r="U118" s="28"/>
      <c r="V118" s="28"/>
      <c r="W118" s="28"/>
      <c r="X118" s="28"/>
      <c r="Y118" s="28"/>
      <c r="Z118" s="28"/>
      <c r="AA118" s="28"/>
      <c r="AB118" s="28"/>
      <c r="AC118" s="28"/>
      <c r="AD118" s="28"/>
      <c r="AE118" s="28"/>
      <c r="AF118" s="28"/>
      <c r="AG118" s="45" t="s">
        <v>321</v>
      </c>
      <c r="AH118" s="45"/>
      <c r="AI118" s="46"/>
      <c r="AJ118" s="46"/>
      <c r="AK118" s="46"/>
      <c r="AL118" s="46"/>
      <c r="AM118" s="46"/>
      <c r="AN118" s="46"/>
      <c r="AO118" s="46"/>
      <c r="AP118" s="46"/>
      <c r="AQ118" s="46"/>
      <c r="AR118" s="46"/>
      <c r="AS118" s="46"/>
      <c r="AT118" s="46"/>
      <c r="AU118" s="46"/>
      <c r="AV118" s="46"/>
      <c r="AW118" s="46"/>
    </row>
    <row r="119" spans="1:49" s="15" customFormat="1" hidden="1">
      <c r="A119" s="28"/>
      <c r="B119" s="28"/>
      <c r="C119" s="28"/>
      <c r="D119" s="40" t="s">
        <v>15</v>
      </c>
      <c r="E119" s="41"/>
      <c r="F119" s="41"/>
      <c r="G119" s="41"/>
      <c r="H119" s="41"/>
      <c r="I119" s="41"/>
      <c r="J119" s="41"/>
      <c r="K119" s="41"/>
      <c r="L119" s="41"/>
      <c r="M119" s="41"/>
      <c r="N119" s="41"/>
      <c r="O119" s="41"/>
      <c r="P119" s="41"/>
      <c r="Q119" s="41"/>
      <c r="R119" s="28"/>
      <c r="S119" s="40" t="s">
        <v>266</v>
      </c>
      <c r="T119" s="41"/>
      <c r="U119" s="41"/>
      <c r="V119" s="41"/>
      <c r="W119" s="41"/>
      <c r="X119" s="41"/>
      <c r="Y119" s="41"/>
      <c r="Z119" s="41"/>
      <c r="AA119" s="41"/>
      <c r="AB119" s="41"/>
      <c r="AC119" s="41"/>
      <c r="AD119" s="41"/>
      <c r="AE119" s="41"/>
      <c r="AF119" s="28"/>
      <c r="AG119" s="15" t="s">
        <v>462</v>
      </c>
      <c r="AH119" s="45"/>
      <c r="AI119" s="46"/>
      <c r="AJ119" s="46"/>
      <c r="AK119" s="46"/>
      <c r="AL119" s="46"/>
      <c r="AM119" s="46"/>
      <c r="AN119" s="46"/>
      <c r="AO119" s="46"/>
      <c r="AP119" s="46"/>
      <c r="AQ119" s="46"/>
      <c r="AR119" s="46"/>
      <c r="AS119" s="46"/>
      <c r="AT119" s="46"/>
      <c r="AU119" s="46"/>
      <c r="AV119" s="46"/>
      <c r="AW119" s="46"/>
    </row>
    <row r="120" spans="1:49" s="15" customFormat="1" hidden="1">
      <c r="A120" s="28"/>
      <c r="B120" s="28"/>
      <c r="C120" s="28"/>
      <c r="D120" s="40" t="s">
        <v>17</v>
      </c>
      <c r="E120" s="41"/>
      <c r="F120" s="41"/>
      <c r="G120" s="41"/>
      <c r="H120" s="41"/>
      <c r="I120" s="41"/>
      <c r="J120" s="41"/>
      <c r="K120" s="41"/>
      <c r="L120" s="41"/>
      <c r="M120" s="41"/>
      <c r="N120" s="41"/>
      <c r="O120" s="41"/>
      <c r="P120" s="41"/>
      <c r="Q120" s="41"/>
      <c r="R120" s="28"/>
      <c r="S120" s="40" t="s">
        <v>127</v>
      </c>
      <c r="T120" s="41"/>
      <c r="U120" s="41"/>
      <c r="V120" s="41"/>
      <c r="W120" s="41"/>
      <c r="X120" s="41"/>
      <c r="Y120" s="41"/>
      <c r="Z120" s="41"/>
      <c r="AA120" s="41"/>
      <c r="AB120" s="41"/>
      <c r="AC120" s="41"/>
      <c r="AD120" s="41"/>
      <c r="AE120" s="41"/>
      <c r="AF120" s="28"/>
      <c r="AG120" s="15" t="s">
        <v>463</v>
      </c>
      <c r="AH120" s="45"/>
      <c r="AI120" s="46"/>
      <c r="AJ120" s="46"/>
      <c r="AK120" s="46"/>
      <c r="AL120" s="46"/>
      <c r="AM120" s="46"/>
      <c r="AN120" s="46"/>
      <c r="AO120" s="46"/>
      <c r="AP120" s="46"/>
      <c r="AQ120" s="46"/>
      <c r="AR120" s="46"/>
      <c r="AS120" s="46"/>
      <c r="AT120" s="46"/>
      <c r="AU120" s="46"/>
      <c r="AV120" s="46"/>
      <c r="AW120" s="46"/>
    </row>
    <row r="121" spans="1:49" s="15" customFormat="1" hidden="1">
      <c r="A121" s="28"/>
      <c r="B121" s="28"/>
      <c r="C121" s="28"/>
      <c r="D121" s="40" t="s">
        <v>19</v>
      </c>
      <c r="E121" s="41"/>
      <c r="F121" s="41"/>
      <c r="G121" s="41"/>
      <c r="H121" s="41"/>
      <c r="I121" s="41"/>
      <c r="J121" s="41"/>
      <c r="K121" s="41"/>
      <c r="L121" s="41"/>
      <c r="M121" s="41"/>
      <c r="N121" s="41"/>
      <c r="O121" s="41"/>
      <c r="P121" s="41"/>
      <c r="Q121" s="41"/>
      <c r="R121" s="28"/>
      <c r="S121" s="40" t="s">
        <v>129</v>
      </c>
      <c r="T121" s="41"/>
      <c r="U121" s="41"/>
      <c r="V121" s="41"/>
      <c r="W121" s="41"/>
      <c r="X121" s="41"/>
      <c r="Y121" s="41"/>
      <c r="Z121" s="41"/>
      <c r="AA121" s="41"/>
      <c r="AB121" s="41"/>
      <c r="AC121" s="41"/>
      <c r="AD121" s="41"/>
      <c r="AE121" s="41"/>
      <c r="AF121" s="28"/>
      <c r="AG121" s="15" t="s">
        <v>464</v>
      </c>
      <c r="AH121" s="45"/>
      <c r="AI121" s="46"/>
      <c r="AJ121" s="46"/>
      <c r="AK121" s="46"/>
      <c r="AL121" s="46"/>
      <c r="AM121" s="46"/>
      <c r="AN121" s="46"/>
      <c r="AO121" s="46"/>
      <c r="AP121" s="46"/>
      <c r="AQ121" s="46"/>
      <c r="AR121" s="46"/>
      <c r="AS121" s="46"/>
      <c r="AT121" s="46"/>
      <c r="AU121" s="46"/>
      <c r="AV121" s="46"/>
      <c r="AW121" s="46"/>
    </row>
    <row r="122" spans="1:49" s="15" customFormat="1" hidden="1">
      <c r="A122" s="28"/>
      <c r="B122" s="28"/>
      <c r="C122" s="28"/>
      <c r="E122" s="28"/>
      <c r="F122" s="28"/>
      <c r="G122" s="28"/>
      <c r="H122" s="28"/>
      <c r="I122" s="28"/>
      <c r="J122" s="28"/>
      <c r="K122" s="28"/>
      <c r="L122" s="28"/>
      <c r="M122" s="28"/>
      <c r="N122" s="28"/>
      <c r="O122" s="28"/>
      <c r="P122" s="28"/>
      <c r="Q122" s="43"/>
      <c r="R122" s="28"/>
      <c r="S122" s="40" t="s">
        <v>131</v>
      </c>
      <c r="T122" s="41"/>
      <c r="U122" s="41"/>
      <c r="V122" s="41"/>
      <c r="W122" s="41"/>
      <c r="X122" s="41"/>
      <c r="Y122" s="41"/>
      <c r="Z122" s="41"/>
      <c r="AA122" s="41"/>
      <c r="AB122" s="41"/>
      <c r="AC122" s="41"/>
      <c r="AD122" s="41"/>
      <c r="AE122" s="41"/>
      <c r="AF122" s="28"/>
      <c r="AG122" s="15" t="s">
        <v>465</v>
      </c>
    </row>
    <row r="123" spans="1:49" s="15" customFormat="1" hidden="1">
      <c r="A123" s="28"/>
      <c r="B123" s="28"/>
      <c r="C123" s="28"/>
      <c r="E123" s="28"/>
      <c r="F123" s="28"/>
      <c r="G123" s="28"/>
      <c r="H123" s="28"/>
      <c r="I123" s="28"/>
      <c r="J123" s="28"/>
      <c r="K123" s="28"/>
      <c r="L123" s="28"/>
      <c r="M123" s="28"/>
      <c r="N123" s="28"/>
      <c r="O123" s="28"/>
      <c r="P123" s="28"/>
      <c r="Q123" s="28"/>
      <c r="R123" s="28"/>
      <c r="S123" s="40" t="s">
        <v>133</v>
      </c>
      <c r="T123" s="41"/>
      <c r="U123" s="41"/>
      <c r="V123" s="41"/>
      <c r="W123" s="41"/>
      <c r="X123" s="41"/>
      <c r="Y123" s="41"/>
      <c r="Z123" s="41"/>
      <c r="AA123" s="41"/>
      <c r="AB123" s="41"/>
      <c r="AC123" s="41"/>
      <c r="AD123" s="41"/>
      <c r="AE123" s="41"/>
      <c r="AF123" s="28"/>
      <c r="AG123" s="15" t="s">
        <v>466</v>
      </c>
    </row>
    <row r="124" spans="1:49" s="15" customFormat="1" hidden="1">
      <c r="A124" s="28"/>
      <c r="B124" s="28"/>
      <c r="C124" s="28"/>
      <c r="D124" s="39" t="s">
        <v>270</v>
      </c>
      <c r="E124" s="28"/>
      <c r="F124" s="28"/>
      <c r="G124" s="28"/>
      <c r="H124" s="28"/>
      <c r="I124" s="28"/>
      <c r="J124" s="28"/>
      <c r="K124" s="28"/>
      <c r="L124" s="28"/>
      <c r="M124" s="28"/>
      <c r="N124" s="28"/>
      <c r="O124" s="28"/>
      <c r="P124" s="28"/>
      <c r="Q124" s="44"/>
      <c r="R124" s="28"/>
      <c r="S124" s="40" t="s">
        <v>135</v>
      </c>
      <c r="T124" s="41"/>
      <c r="U124" s="41"/>
      <c r="V124" s="41"/>
      <c r="W124" s="41"/>
      <c r="X124" s="41"/>
      <c r="Y124" s="41"/>
      <c r="Z124" s="41"/>
      <c r="AA124" s="41"/>
      <c r="AB124" s="41"/>
      <c r="AC124" s="41"/>
      <c r="AD124" s="41"/>
      <c r="AE124" s="41"/>
      <c r="AF124" s="28"/>
      <c r="AG124" s="15" t="s">
        <v>467</v>
      </c>
    </row>
    <row r="125" spans="1:49" s="15" customFormat="1" hidden="1">
      <c r="A125" s="28"/>
      <c r="B125" s="28"/>
      <c r="C125" s="28"/>
      <c r="D125" s="40" t="s">
        <v>200</v>
      </c>
      <c r="E125" s="41"/>
      <c r="F125" s="41"/>
      <c r="G125" s="41"/>
      <c r="H125" s="41"/>
      <c r="I125" s="41"/>
      <c r="J125" s="41"/>
      <c r="K125" s="41"/>
      <c r="L125" s="41"/>
      <c r="M125" s="41"/>
      <c r="N125" s="41"/>
      <c r="O125" s="41"/>
      <c r="P125" s="41"/>
      <c r="Q125" s="41"/>
      <c r="R125" s="28"/>
      <c r="S125" s="40" t="s">
        <v>137</v>
      </c>
      <c r="T125" s="41"/>
      <c r="U125" s="41"/>
      <c r="V125" s="41"/>
      <c r="W125" s="41"/>
      <c r="X125" s="41"/>
      <c r="Y125" s="41"/>
      <c r="Z125" s="41"/>
      <c r="AA125" s="41"/>
      <c r="AB125" s="41"/>
      <c r="AC125" s="41"/>
      <c r="AD125" s="41"/>
      <c r="AE125" s="41"/>
      <c r="AF125" s="28"/>
      <c r="AG125" s="15" t="s">
        <v>468</v>
      </c>
    </row>
    <row r="126" spans="1:49" s="15" customFormat="1" hidden="1">
      <c r="A126" s="28"/>
      <c r="B126" s="28"/>
      <c r="C126" s="28"/>
      <c r="D126" s="40" t="s">
        <v>20</v>
      </c>
      <c r="E126" s="41"/>
      <c r="F126" s="41"/>
      <c r="G126" s="41"/>
      <c r="H126" s="41"/>
      <c r="I126" s="41"/>
      <c r="J126" s="41"/>
      <c r="K126" s="41"/>
      <c r="L126" s="41"/>
      <c r="M126" s="41"/>
      <c r="N126" s="41"/>
      <c r="O126" s="41"/>
      <c r="P126" s="41"/>
      <c r="Q126" s="41"/>
      <c r="R126" s="28"/>
      <c r="S126" s="40" t="s">
        <v>139</v>
      </c>
      <c r="T126" s="41"/>
      <c r="U126" s="41"/>
      <c r="V126" s="41"/>
      <c r="W126" s="41"/>
      <c r="X126" s="41"/>
      <c r="Y126" s="41"/>
      <c r="Z126" s="41"/>
      <c r="AA126" s="41"/>
      <c r="AB126" s="41"/>
      <c r="AC126" s="41"/>
      <c r="AD126" s="41"/>
      <c r="AE126" s="41"/>
      <c r="AF126" s="28"/>
      <c r="AG126" s="15" t="s">
        <v>469</v>
      </c>
    </row>
    <row r="127" spans="1:49" s="15" customFormat="1" hidden="1">
      <c r="A127" s="28"/>
      <c r="B127" s="28"/>
      <c r="C127" s="28"/>
      <c r="D127" s="40" t="s">
        <v>22</v>
      </c>
      <c r="E127" s="41"/>
      <c r="F127" s="41"/>
      <c r="G127" s="41"/>
      <c r="H127" s="41"/>
      <c r="I127" s="41"/>
      <c r="J127" s="41"/>
      <c r="K127" s="41"/>
      <c r="L127" s="41"/>
      <c r="M127" s="41"/>
      <c r="N127" s="41"/>
      <c r="O127" s="41"/>
      <c r="P127" s="41"/>
      <c r="Q127" s="41"/>
      <c r="R127" s="28"/>
      <c r="S127" s="40" t="s">
        <v>141</v>
      </c>
      <c r="T127" s="41"/>
      <c r="U127" s="41"/>
      <c r="V127" s="41"/>
      <c r="W127" s="41"/>
      <c r="X127" s="41"/>
      <c r="Y127" s="41"/>
      <c r="Z127" s="41"/>
      <c r="AA127" s="41"/>
      <c r="AB127" s="41"/>
      <c r="AC127" s="41"/>
      <c r="AD127" s="41"/>
      <c r="AE127" s="41"/>
      <c r="AF127" s="28"/>
      <c r="AG127" s="15" t="s">
        <v>470</v>
      </c>
    </row>
    <row r="128" spans="1:49" s="15" customFormat="1" hidden="1">
      <c r="A128" s="28"/>
      <c r="B128" s="28"/>
      <c r="C128" s="28"/>
      <c r="D128" s="40" t="s">
        <v>24</v>
      </c>
      <c r="E128" s="41"/>
      <c r="F128" s="41"/>
      <c r="G128" s="41"/>
      <c r="H128" s="41"/>
      <c r="I128" s="41"/>
      <c r="J128" s="41"/>
      <c r="K128" s="41"/>
      <c r="L128" s="41"/>
      <c r="M128" s="41"/>
      <c r="N128" s="41"/>
      <c r="O128" s="41"/>
      <c r="P128" s="41"/>
      <c r="Q128" s="41"/>
      <c r="R128" s="28"/>
      <c r="S128" s="40" t="s">
        <v>143</v>
      </c>
      <c r="T128" s="41"/>
      <c r="U128" s="41"/>
      <c r="V128" s="41"/>
      <c r="W128" s="41"/>
      <c r="X128" s="41"/>
      <c r="Y128" s="41"/>
      <c r="Z128" s="41"/>
      <c r="AA128" s="41"/>
      <c r="AB128" s="41"/>
      <c r="AC128" s="41"/>
      <c r="AD128" s="41"/>
      <c r="AE128" s="41"/>
      <c r="AF128" s="28"/>
      <c r="AG128" s="15" t="s">
        <v>471</v>
      </c>
    </row>
    <row r="129" spans="1:33" s="15" customFormat="1" hidden="1">
      <c r="A129" s="28"/>
      <c r="B129" s="28"/>
      <c r="C129" s="28"/>
      <c r="D129" s="40" t="s">
        <v>26</v>
      </c>
      <c r="E129" s="41"/>
      <c r="F129" s="41"/>
      <c r="G129" s="41"/>
      <c r="H129" s="41"/>
      <c r="I129" s="41"/>
      <c r="J129" s="41"/>
      <c r="K129" s="41"/>
      <c r="L129" s="41"/>
      <c r="M129" s="41"/>
      <c r="N129" s="41"/>
      <c r="O129" s="41"/>
      <c r="P129" s="41"/>
      <c r="Q129" s="41"/>
      <c r="R129" s="28"/>
      <c r="S129" s="40" t="s">
        <v>145</v>
      </c>
      <c r="T129" s="41"/>
      <c r="U129" s="41"/>
      <c r="V129" s="41"/>
      <c r="W129" s="41"/>
      <c r="X129" s="41"/>
      <c r="Y129" s="41"/>
      <c r="Z129" s="41"/>
      <c r="AA129" s="41"/>
      <c r="AB129" s="41"/>
      <c r="AC129" s="41"/>
      <c r="AD129" s="41"/>
      <c r="AE129" s="41"/>
      <c r="AF129" s="28"/>
      <c r="AG129" s="15" t="s">
        <v>472</v>
      </c>
    </row>
    <row r="130" spans="1:33" s="15" customFormat="1" hidden="1">
      <c r="A130" s="28"/>
      <c r="B130" s="28"/>
      <c r="C130" s="28"/>
      <c r="D130" s="40" t="s">
        <v>28</v>
      </c>
      <c r="E130" s="41"/>
      <c r="F130" s="41"/>
      <c r="G130" s="41"/>
      <c r="H130" s="41"/>
      <c r="I130" s="41"/>
      <c r="J130" s="41"/>
      <c r="K130" s="41"/>
      <c r="L130" s="41"/>
      <c r="M130" s="41"/>
      <c r="N130" s="41"/>
      <c r="O130" s="41"/>
      <c r="P130" s="41"/>
      <c r="Q130" s="28"/>
      <c r="R130" s="28"/>
      <c r="S130" s="40" t="s">
        <v>147</v>
      </c>
      <c r="T130" s="41"/>
      <c r="U130" s="41"/>
      <c r="V130" s="41"/>
      <c r="W130" s="41"/>
      <c r="X130" s="41"/>
      <c r="Y130" s="41"/>
      <c r="Z130" s="41"/>
      <c r="AA130" s="41"/>
      <c r="AB130" s="41"/>
      <c r="AC130" s="41"/>
      <c r="AD130" s="41"/>
      <c r="AE130" s="41"/>
      <c r="AF130" s="28"/>
      <c r="AG130" s="15" t="s">
        <v>473</v>
      </c>
    </row>
    <row r="131" spans="1:33" s="15" customFormat="1" hidden="1">
      <c r="A131" s="28"/>
      <c r="B131" s="28"/>
      <c r="C131" s="28"/>
      <c r="D131" s="40" t="s">
        <v>30</v>
      </c>
      <c r="E131" s="41"/>
      <c r="F131" s="41"/>
      <c r="G131" s="41"/>
      <c r="H131" s="41"/>
      <c r="I131" s="41"/>
      <c r="J131" s="41"/>
      <c r="K131" s="41"/>
      <c r="L131" s="41"/>
      <c r="M131" s="41"/>
      <c r="N131" s="41"/>
      <c r="O131" s="41"/>
      <c r="P131" s="41"/>
      <c r="Q131" s="41"/>
      <c r="R131" s="28"/>
      <c r="S131" s="40" t="s">
        <v>128</v>
      </c>
      <c r="T131" s="41"/>
      <c r="U131" s="41"/>
      <c r="V131" s="41"/>
      <c r="W131" s="41"/>
      <c r="X131" s="41"/>
      <c r="Y131" s="41"/>
      <c r="Z131" s="41"/>
      <c r="AA131" s="41"/>
      <c r="AB131" s="41"/>
      <c r="AC131" s="41"/>
      <c r="AD131" s="41"/>
      <c r="AE131" s="41"/>
      <c r="AF131" s="28"/>
      <c r="AG131" s="15" t="s">
        <v>474</v>
      </c>
    </row>
    <row r="132" spans="1:33" s="15" customFormat="1" hidden="1">
      <c r="A132" s="28"/>
      <c r="B132" s="28"/>
      <c r="C132" s="28"/>
      <c r="D132" s="40" t="s">
        <v>32</v>
      </c>
      <c r="E132" s="41"/>
      <c r="F132" s="41"/>
      <c r="G132" s="41"/>
      <c r="H132" s="41"/>
      <c r="I132" s="41"/>
      <c r="J132" s="41"/>
      <c r="K132" s="41"/>
      <c r="L132" s="41"/>
      <c r="M132" s="41"/>
      <c r="N132" s="41"/>
      <c r="O132" s="41"/>
      <c r="P132" s="41"/>
      <c r="Q132" s="41"/>
      <c r="R132" s="28"/>
      <c r="S132" s="40" t="s">
        <v>130</v>
      </c>
      <c r="T132" s="41"/>
      <c r="U132" s="41"/>
      <c r="V132" s="41"/>
      <c r="W132" s="41"/>
      <c r="X132" s="41"/>
      <c r="Y132" s="41"/>
      <c r="Z132" s="41"/>
      <c r="AA132" s="41"/>
      <c r="AB132" s="41"/>
      <c r="AC132" s="41"/>
      <c r="AD132" s="41"/>
      <c r="AE132" s="41"/>
      <c r="AF132" s="28"/>
      <c r="AG132" s="15" t="s">
        <v>475</v>
      </c>
    </row>
    <row r="133" spans="1:33" s="15" customFormat="1" hidden="1">
      <c r="A133" s="28"/>
      <c r="B133" s="28"/>
      <c r="C133" s="28"/>
      <c r="D133" s="40" t="s">
        <v>34</v>
      </c>
      <c r="E133" s="41"/>
      <c r="F133" s="41"/>
      <c r="G133" s="41"/>
      <c r="H133" s="41"/>
      <c r="I133" s="41"/>
      <c r="J133" s="41"/>
      <c r="K133" s="41"/>
      <c r="L133" s="41"/>
      <c r="M133" s="41"/>
      <c r="N133" s="41"/>
      <c r="O133" s="41"/>
      <c r="P133" s="41"/>
      <c r="Q133" s="41"/>
      <c r="R133" s="28"/>
      <c r="S133" s="40" t="s">
        <v>132</v>
      </c>
      <c r="T133" s="41"/>
      <c r="U133" s="41"/>
      <c r="V133" s="41"/>
      <c r="W133" s="41"/>
      <c r="X133" s="41"/>
      <c r="Y133" s="41"/>
      <c r="Z133" s="41"/>
      <c r="AA133" s="41"/>
      <c r="AB133" s="41"/>
      <c r="AC133" s="41"/>
      <c r="AD133" s="41"/>
      <c r="AE133" s="41"/>
      <c r="AF133" s="28"/>
      <c r="AG133" s="15" t="s">
        <v>476</v>
      </c>
    </row>
    <row r="134" spans="1:33" s="15" customFormat="1" hidden="1">
      <c r="A134" s="28"/>
      <c r="B134" s="28"/>
      <c r="C134" s="28"/>
      <c r="D134" s="40" t="s">
        <v>36</v>
      </c>
      <c r="E134" s="41"/>
      <c r="F134" s="41"/>
      <c r="G134" s="41"/>
      <c r="H134" s="41"/>
      <c r="I134" s="41"/>
      <c r="J134" s="41"/>
      <c r="K134" s="41"/>
      <c r="L134" s="41"/>
      <c r="M134" s="41"/>
      <c r="N134" s="41"/>
      <c r="O134" s="41"/>
      <c r="P134" s="41"/>
      <c r="Q134" s="41"/>
      <c r="R134" s="28"/>
      <c r="S134" s="40" t="s">
        <v>134</v>
      </c>
      <c r="T134" s="41"/>
      <c r="U134" s="41"/>
      <c r="V134" s="41"/>
      <c r="W134" s="41"/>
      <c r="X134" s="41"/>
      <c r="Y134" s="41"/>
      <c r="Z134" s="41"/>
      <c r="AA134" s="41"/>
      <c r="AB134" s="41"/>
      <c r="AC134" s="41"/>
      <c r="AD134" s="41"/>
      <c r="AE134" s="41"/>
      <c r="AF134" s="28"/>
      <c r="AG134" s="15" t="s">
        <v>477</v>
      </c>
    </row>
    <row r="135" spans="1:33" s="15" customFormat="1" hidden="1">
      <c r="A135" s="28"/>
      <c r="B135" s="28"/>
      <c r="C135" s="28"/>
      <c r="D135" s="40" t="s">
        <v>38</v>
      </c>
      <c r="E135" s="41"/>
      <c r="F135" s="41"/>
      <c r="G135" s="41"/>
      <c r="H135" s="41"/>
      <c r="I135" s="41"/>
      <c r="J135" s="41"/>
      <c r="K135" s="41"/>
      <c r="L135" s="41"/>
      <c r="M135" s="41"/>
      <c r="N135" s="41"/>
      <c r="O135" s="41"/>
      <c r="P135" s="41"/>
      <c r="Q135" s="41"/>
      <c r="R135" s="28"/>
      <c r="S135" s="40" t="s">
        <v>136</v>
      </c>
      <c r="T135" s="41"/>
      <c r="U135" s="41"/>
      <c r="V135" s="41"/>
      <c r="W135" s="41"/>
      <c r="X135" s="41"/>
      <c r="Y135" s="41"/>
      <c r="Z135" s="41"/>
      <c r="AA135" s="41"/>
      <c r="AB135" s="41"/>
      <c r="AC135" s="41"/>
      <c r="AD135" s="41"/>
      <c r="AE135" s="41"/>
      <c r="AF135" s="28"/>
      <c r="AG135" s="15" t="s">
        <v>478</v>
      </c>
    </row>
    <row r="136" spans="1:33" s="15" customFormat="1" hidden="1">
      <c r="A136" s="28"/>
      <c r="B136" s="28"/>
      <c r="C136" s="28"/>
      <c r="D136" s="40" t="s">
        <v>40</v>
      </c>
      <c r="E136" s="41"/>
      <c r="F136" s="41"/>
      <c r="G136" s="41"/>
      <c r="H136" s="41"/>
      <c r="I136" s="41"/>
      <c r="J136" s="41"/>
      <c r="K136" s="41"/>
      <c r="L136" s="41"/>
      <c r="M136" s="41"/>
      <c r="N136" s="41"/>
      <c r="O136" s="41"/>
      <c r="P136" s="41"/>
      <c r="Q136" s="41"/>
      <c r="R136" s="28"/>
      <c r="S136" s="40" t="s">
        <v>138</v>
      </c>
      <c r="T136" s="41"/>
      <c r="U136" s="41"/>
      <c r="V136" s="41"/>
      <c r="W136" s="41"/>
      <c r="X136" s="41"/>
      <c r="Y136" s="41"/>
      <c r="Z136" s="41"/>
      <c r="AA136" s="41"/>
      <c r="AB136" s="41"/>
      <c r="AC136" s="41"/>
      <c r="AD136" s="41"/>
      <c r="AE136" s="41"/>
      <c r="AF136" s="28"/>
      <c r="AG136" s="15" t="s">
        <v>479</v>
      </c>
    </row>
    <row r="137" spans="1:33" s="15" customFormat="1" hidden="1">
      <c r="A137" s="28"/>
      <c r="B137" s="28"/>
      <c r="C137" s="28"/>
      <c r="D137" s="40" t="s">
        <v>42</v>
      </c>
      <c r="E137" s="41"/>
      <c r="F137" s="41"/>
      <c r="G137" s="41"/>
      <c r="H137" s="41"/>
      <c r="I137" s="41"/>
      <c r="J137" s="41"/>
      <c r="K137" s="41"/>
      <c r="L137" s="41"/>
      <c r="M137" s="41"/>
      <c r="N137" s="41"/>
      <c r="O137" s="41"/>
      <c r="P137" s="41"/>
      <c r="Q137" s="41"/>
      <c r="R137" s="28"/>
      <c r="S137" s="40" t="s">
        <v>140</v>
      </c>
      <c r="T137" s="41"/>
      <c r="U137" s="41"/>
      <c r="V137" s="41"/>
      <c r="W137" s="41"/>
      <c r="X137" s="41"/>
      <c r="Y137" s="41"/>
      <c r="Z137" s="41"/>
      <c r="AA137" s="41"/>
      <c r="AB137" s="41"/>
      <c r="AC137" s="41"/>
      <c r="AD137" s="41"/>
      <c r="AE137" s="41"/>
      <c r="AF137" s="28"/>
      <c r="AG137" s="15" t="s">
        <v>480</v>
      </c>
    </row>
    <row r="138" spans="1:33" s="15" customFormat="1" hidden="1">
      <c r="A138" s="28"/>
      <c r="B138" s="28"/>
      <c r="C138" s="28"/>
      <c r="D138" s="40" t="s">
        <v>44</v>
      </c>
      <c r="E138" s="41"/>
      <c r="F138" s="41"/>
      <c r="G138" s="41"/>
      <c r="H138" s="41"/>
      <c r="I138" s="41"/>
      <c r="J138" s="41"/>
      <c r="K138" s="41"/>
      <c r="L138" s="41"/>
      <c r="M138" s="41"/>
      <c r="N138" s="41"/>
      <c r="O138" s="41"/>
      <c r="P138" s="41"/>
      <c r="Q138" s="41"/>
      <c r="R138" s="28"/>
      <c r="S138" s="40" t="s">
        <v>142</v>
      </c>
      <c r="T138" s="41"/>
      <c r="U138" s="41"/>
      <c r="V138" s="41"/>
      <c r="W138" s="41"/>
      <c r="X138" s="41"/>
      <c r="Y138" s="41"/>
      <c r="Z138" s="41"/>
      <c r="AA138" s="41"/>
      <c r="AB138" s="41"/>
      <c r="AC138" s="41"/>
      <c r="AD138" s="41"/>
      <c r="AE138" s="41"/>
      <c r="AF138" s="28"/>
      <c r="AG138" s="15" t="s">
        <v>481</v>
      </c>
    </row>
    <row r="139" spans="1:33" s="15" customFormat="1" hidden="1">
      <c r="A139" s="28"/>
      <c r="B139" s="28"/>
      <c r="C139" s="28"/>
      <c r="D139" s="40" t="s">
        <v>46</v>
      </c>
      <c r="E139" s="41"/>
      <c r="F139" s="41"/>
      <c r="G139" s="41"/>
      <c r="H139" s="41"/>
      <c r="I139" s="41"/>
      <c r="J139" s="41"/>
      <c r="K139" s="41"/>
      <c r="L139" s="41"/>
      <c r="M139" s="41"/>
      <c r="N139" s="41"/>
      <c r="O139" s="41"/>
      <c r="P139" s="41"/>
      <c r="Q139" s="41"/>
      <c r="R139" s="28"/>
      <c r="S139" s="40" t="s">
        <v>144</v>
      </c>
      <c r="T139" s="41"/>
      <c r="U139" s="41"/>
      <c r="V139" s="41"/>
      <c r="W139" s="41"/>
      <c r="X139" s="41"/>
      <c r="Y139" s="41"/>
      <c r="Z139" s="41"/>
      <c r="AA139" s="41"/>
      <c r="AB139" s="41"/>
      <c r="AC139" s="41"/>
      <c r="AD139" s="41"/>
      <c r="AE139" s="41"/>
      <c r="AF139" s="28"/>
      <c r="AG139" s="15" t="s">
        <v>482</v>
      </c>
    </row>
    <row r="140" spans="1:33" s="15" customFormat="1" hidden="1">
      <c r="A140" s="28"/>
      <c r="B140" s="28"/>
      <c r="C140" s="28"/>
      <c r="D140" s="40" t="s">
        <v>48</v>
      </c>
      <c r="E140" s="41"/>
      <c r="F140" s="41"/>
      <c r="G140" s="41"/>
      <c r="H140" s="41"/>
      <c r="I140" s="41"/>
      <c r="J140" s="41"/>
      <c r="K140" s="41"/>
      <c r="L140" s="41"/>
      <c r="M140" s="41"/>
      <c r="N140" s="41"/>
      <c r="O140" s="41"/>
      <c r="P140" s="41"/>
      <c r="Q140" s="41"/>
      <c r="R140" s="28"/>
      <c r="S140" s="40" t="s">
        <v>146</v>
      </c>
      <c r="T140" s="41"/>
      <c r="U140" s="41"/>
      <c r="V140" s="41"/>
      <c r="W140" s="41"/>
      <c r="X140" s="41"/>
      <c r="Y140" s="41"/>
      <c r="Z140" s="41"/>
      <c r="AA140" s="41"/>
      <c r="AB140" s="41"/>
      <c r="AC140" s="41"/>
      <c r="AD140" s="41"/>
      <c r="AE140" s="41"/>
      <c r="AF140" s="28"/>
      <c r="AG140" s="15" t="s">
        <v>483</v>
      </c>
    </row>
    <row r="141" spans="1:33" s="15" customFormat="1" hidden="1">
      <c r="A141" s="28"/>
      <c r="B141" s="28"/>
      <c r="C141" s="28"/>
      <c r="D141" s="40" t="s">
        <v>50</v>
      </c>
      <c r="E141" s="41"/>
      <c r="F141" s="41"/>
      <c r="G141" s="41"/>
      <c r="H141" s="41"/>
      <c r="I141" s="41"/>
      <c r="J141" s="41"/>
      <c r="K141" s="41"/>
      <c r="L141" s="41"/>
      <c r="M141" s="41"/>
      <c r="N141" s="41"/>
      <c r="O141" s="41"/>
      <c r="P141" s="41"/>
      <c r="Q141" s="41"/>
      <c r="R141" s="28"/>
      <c r="S141" s="40" t="s">
        <v>148</v>
      </c>
      <c r="T141" s="41"/>
      <c r="U141" s="41"/>
      <c r="V141" s="41"/>
      <c r="W141" s="41"/>
      <c r="X141" s="41"/>
      <c r="Y141" s="41"/>
      <c r="Z141" s="41"/>
      <c r="AA141" s="41"/>
      <c r="AB141" s="41"/>
      <c r="AC141" s="41"/>
      <c r="AD141" s="41"/>
      <c r="AE141" s="41"/>
      <c r="AF141" s="28"/>
      <c r="AG141" s="15" t="s">
        <v>484</v>
      </c>
    </row>
    <row r="142" spans="1:33" s="15" customFormat="1" hidden="1">
      <c r="A142" s="28"/>
      <c r="B142" s="28"/>
      <c r="C142" s="28"/>
      <c r="D142" s="40" t="s">
        <v>52</v>
      </c>
      <c r="E142" s="41"/>
      <c r="F142" s="41"/>
      <c r="G142" s="41"/>
      <c r="H142" s="41"/>
      <c r="I142" s="41"/>
      <c r="J142" s="41"/>
      <c r="K142" s="41"/>
      <c r="L142" s="41"/>
      <c r="M142" s="41"/>
      <c r="N142" s="41"/>
      <c r="O142" s="41"/>
      <c r="P142" s="41"/>
      <c r="Q142" s="41"/>
      <c r="R142" s="28"/>
      <c r="S142" s="40" t="s">
        <v>274</v>
      </c>
      <c r="T142" s="41"/>
      <c r="U142" s="41"/>
      <c r="V142" s="41"/>
      <c r="W142" s="40"/>
      <c r="X142" s="41"/>
      <c r="Y142" s="41"/>
      <c r="Z142" s="41"/>
      <c r="AA142" s="41"/>
      <c r="AB142" s="41"/>
      <c r="AC142" s="41"/>
      <c r="AD142" s="41"/>
      <c r="AE142" s="41"/>
      <c r="AF142" s="28"/>
      <c r="AG142" s="15" t="s">
        <v>485</v>
      </c>
    </row>
    <row r="143" spans="1:33" s="15" customFormat="1" hidden="1">
      <c r="A143" s="28"/>
      <c r="B143" s="28"/>
      <c r="C143" s="28"/>
      <c r="D143" s="40" t="s">
        <v>54</v>
      </c>
      <c r="E143" s="41"/>
      <c r="F143" s="41"/>
      <c r="G143" s="41"/>
      <c r="H143" s="41"/>
      <c r="I143" s="41"/>
      <c r="J143" s="41"/>
      <c r="K143" s="41"/>
      <c r="L143" s="41"/>
      <c r="M143" s="41"/>
      <c r="N143" s="41"/>
      <c r="O143" s="41"/>
      <c r="P143" s="41"/>
      <c r="Q143" s="41"/>
      <c r="R143" s="28"/>
      <c r="S143" s="40" t="s">
        <v>275</v>
      </c>
      <c r="T143" s="41"/>
      <c r="U143" s="41"/>
      <c r="V143" s="41"/>
      <c r="W143" s="40"/>
      <c r="X143" s="41"/>
      <c r="Y143" s="41"/>
      <c r="Z143" s="41"/>
      <c r="AA143" s="41"/>
      <c r="AB143" s="41"/>
      <c r="AC143" s="41"/>
      <c r="AD143" s="41"/>
      <c r="AE143" s="41"/>
      <c r="AF143" s="28"/>
    </row>
    <row r="144" spans="1:33" s="15" customFormat="1" hidden="1">
      <c r="A144" s="28"/>
      <c r="B144" s="28"/>
      <c r="C144" s="28"/>
      <c r="D144" s="40" t="s">
        <v>56</v>
      </c>
      <c r="E144" s="41"/>
      <c r="F144" s="41"/>
      <c r="G144" s="41"/>
      <c r="H144" s="41"/>
      <c r="I144" s="41"/>
      <c r="J144" s="41"/>
      <c r="K144" s="41"/>
      <c r="L144" s="41"/>
      <c r="M144" s="41"/>
      <c r="N144" s="41"/>
      <c r="O144" s="41"/>
      <c r="P144" s="41"/>
      <c r="Q144" s="41"/>
      <c r="R144" s="28"/>
      <c r="S144" s="40" t="s">
        <v>276</v>
      </c>
      <c r="T144" s="41"/>
      <c r="U144" s="41"/>
      <c r="V144" s="41"/>
      <c r="W144" s="40"/>
      <c r="X144" s="41"/>
      <c r="Y144" s="41"/>
      <c r="Z144" s="41"/>
      <c r="AA144" s="41"/>
      <c r="AB144" s="41"/>
      <c r="AC144" s="41"/>
      <c r="AD144" s="41"/>
      <c r="AE144" s="41"/>
      <c r="AF144" s="28"/>
    </row>
    <row r="145" spans="1:32" s="15" customFormat="1" hidden="1">
      <c r="A145" s="28"/>
      <c r="B145" s="28"/>
      <c r="C145" s="28"/>
      <c r="D145" s="40" t="s">
        <v>58</v>
      </c>
      <c r="E145" s="41"/>
      <c r="F145" s="41"/>
      <c r="G145" s="41"/>
      <c r="H145" s="41"/>
      <c r="I145" s="41"/>
      <c r="J145" s="41"/>
      <c r="K145" s="41"/>
      <c r="L145" s="41"/>
      <c r="M145" s="41"/>
      <c r="N145" s="41"/>
      <c r="O145" s="41"/>
      <c r="P145" s="41"/>
      <c r="Q145" s="41"/>
      <c r="R145" s="28"/>
      <c r="S145" s="40" t="s">
        <v>277</v>
      </c>
      <c r="T145" s="41"/>
      <c r="U145" s="41"/>
      <c r="V145" s="41"/>
      <c r="W145" s="40"/>
      <c r="X145" s="41"/>
      <c r="Y145" s="41"/>
      <c r="Z145" s="41"/>
      <c r="AA145" s="41"/>
      <c r="AB145" s="41"/>
      <c r="AC145" s="41"/>
      <c r="AD145" s="41"/>
      <c r="AE145" s="41"/>
      <c r="AF145" s="28"/>
    </row>
    <row r="146" spans="1:32" s="15" customFormat="1" hidden="1">
      <c r="A146" s="28"/>
      <c r="B146" s="28"/>
      <c r="C146" s="28"/>
      <c r="D146" s="40" t="s">
        <v>60</v>
      </c>
      <c r="E146" s="41"/>
      <c r="F146" s="41"/>
      <c r="G146" s="41"/>
      <c r="H146" s="41"/>
      <c r="I146" s="41"/>
      <c r="J146" s="41"/>
      <c r="K146" s="41"/>
      <c r="L146" s="41"/>
      <c r="M146" s="41"/>
      <c r="N146" s="41"/>
      <c r="O146" s="41"/>
      <c r="P146" s="41"/>
      <c r="Q146" s="41"/>
      <c r="R146" s="28"/>
      <c r="S146" s="40" t="s">
        <v>278</v>
      </c>
      <c r="T146" s="41"/>
      <c r="U146" s="41"/>
      <c r="V146" s="41"/>
      <c r="W146" s="40"/>
      <c r="X146" s="41"/>
      <c r="Y146" s="41"/>
      <c r="Z146" s="41"/>
      <c r="AA146" s="41"/>
      <c r="AB146" s="41"/>
      <c r="AC146" s="41"/>
      <c r="AD146" s="41"/>
      <c r="AE146" s="41"/>
      <c r="AF146" s="28"/>
    </row>
    <row r="147" spans="1:32" s="15" customFormat="1" hidden="1">
      <c r="A147" s="28"/>
      <c r="B147" s="28"/>
      <c r="C147" s="28"/>
      <c r="D147" s="40" t="s">
        <v>62</v>
      </c>
      <c r="E147" s="41"/>
      <c r="F147" s="41"/>
      <c r="G147" s="41"/>
      <c r="H147" s="41"/>
      <c r="I147" s="41"/>
      <c r="J147" s="41"/>
      <c r="K147" s="41"/>
      <c r="L147" s="41"/>
      <c r="M147" s="41"/>
      <c r="N147" s="41"/>
      <c r="O147" s="41"/>
      <c r="P147" s="41"/>
      <c r="Q147" s="41"/>
      <c r="R147" s="28"/>
      <c r="S147" s="40" t="s">
        <v>279</v>
      </c>
      <c r="T147" s="41"/>
      <c r="U147" s="41"/>
      <c r="V147" s="41"/>
      <c r="W147" s="40"/>
      <c r="X147" s="41"/>
      <c r="Y147" s="41"/>
      <c r="Z147" s="41"/>
      <c r="AA147" s="41"/>
      <c r="AB147" s="41"/>
      <c r="AC147" s="41"/>
      <c r="AD147" s="41"/>
      <c r="AE147" s="41"/>
      <c r="AF147" s="28"/>
    </row>
    <row r="148" spans="1:32" s="15" customFormat="1" hidden="1">
      <c r="A148" s="28"/>
      <c r="B148" s="28"/>
      <c r="C148" s="28"/>
      <c r="D148" s="40" t="s">
        <v>64</v>
      </c>
      <c r="E148" s="41"/>
      <c r="F148" s="41"/>
      <c r="G148" s="41"/>
      <c r="H148" s="41"/>
      <c r="I148" s="41"/>
      <c r="J148" s="41"/>
      <c r="K148" s="41"/>
      <c r="L148" s="41"/>
      <c r="M148" s="41"/>
      <c r="N148" s="41"/>
      <c r="O148" s="41"/>
      <c r="P148" s="41"/>
      <c r="Q148" s="41"/>
      <c r="R148" s="28"/>
      <c r="S148" s="40" t="s">
        <v>280</v>
      </c>
      <c r="T148" s="41"/>
      <c r="U148" s="41"/>
      <c r="V148" s="41"/>
      <c r="W148" s="40"/>
      <c r="X148" s="41"/>
      <c r="Y148" s="41"/>
      <c r="Z148" s="41"/>
      <c r="AA148" s="41"/>
      <c r="AB148" s="41"/>
      <c r="AC148" s="41"/>
      <c r="AD148" s="41"/>
      <c r="AE148" s="41"/>
      <c r="AF148" s="28"/>
    </row>
    <row r="149" spans="1:32" s="15" customFormat="1" hidden="1">
      <c r="A149" s="28"/>
      <c r="B149" s="28"/>
      <c r="C149" s="28"/>
      <c r="D149" s="40" t="s">
        <v>66</v>
      </c>
      <c r="E149" s="41"/>
      <c r="F149" s="41"/>
      <c r="G149" s="41"/>
      <c r="H149" s="41"/>
      <c r="I149" s="41"/>
      <c r="J149" s="41"/>
      <c r="K149" s="41"/>
      <c r="L149" s="41"/>
      <c r="M149" s="41"/>
      <c r="N149" s="41"/>
      <c r="O149" s="41"/>
      <c r="P149" s="41"/>
      <c r="Q149" s="41"/>
      <c r="R149" s="28"/>
      <c r="S149" s="40" t="s">
        <v>281</v>
      </c>
      <c r="T149" s="41"/>
      <c r="U149" s="41"/>
      <c r="V149" s="41"/>
      <c r="W149" s="40"/>
      <c r="X149" s="41"/>
      <c r="Y149" s="41"/>
      <c r="Z149" s="41"/>
      <c r="AA149" s="41"/>
      <c r="AB149" s="41"/>
      <c r="AC149" s="41"/>
      <c r="AD149" s="41"/>
      <c r="AE149" s="41"/>
      <c r="AF149" s="28"/>
    </row>
    <row r="150" spans="1:32" s="15" customFormat="1" hidden="1">
      <c r="A150" s="28"/>
      <c r="B150" s="28"/>
      <c r="C150" s="28"/>
      <c r="D150" s="40" t="s">
        <v>68</v>
      </c>
      <c r="E150" s="41"/>
      <c r="F150" s="41"/>
      <c r="G150" s="41"/>
      <c r="H150" s="41"/>
      <c r="I150" s="41"/>
      <c r="J150" s="41"/>
      <c r="K150" s="41"/>
      <c r="L150" s="41"/>
      <c r="M150" s="41"/>
      <c r="N150" s="41"/>
      <c r="O150" s="41"/>
      <c r="P150" s="41"/>
      <c r="Q150" s="41"/>
      <c r="R150" s="28"/>
      <c r="S150" s="40" t="s">
        <v>282</v>
      </c>
      <c r="T150" s="41"/>
      <c r="U150" s="41"/>
      <c r="V150" s="41"/>
      <c r="W150" s="40"/>
      <c r="X150" s="41"/>
      <c r="Y150" s="41"/>
      <c r="Z150" s="41"/>
      <c r="AA150" s="41"/>
      <c r="AB150" s="41"/>
      <c r="AC150" s="41"/>
      <c r="AD150" s="41"/>
      <c r="AE150" s="41"/>
      <c r="AF150" s="28"/>
    </row>
    <row r="151" spans="1:32" s="15" customFormat="1" hidden="1">
      <c r="A151" s="28"/>
      <c r="B151" s="28"/>
      <c r="C151" s="28"/>
      <c r="D151" s="40" t="s">
        <v>70</v>
      </c>
      <c r="E151" s="41"/>
      <c r="F151" s="41"/>
      <c r="G151" s="41"/>
      <c r="H151" s="41"/>
      <c r="I151" s="41"/>
      <c r="J151" s="41"/>
      <c r="K151" s="41"/>
      <c r="L151" s="41"/>
      <c r="M151" s="41"/>
      <c r="N151" s="41"/>
      <c r="O151" s="41"/>
      <c r="P151" s="41"/>
      <c r="Q151" s="41"/>
      <c r="R151" s="28"/>
      <c r="S151" s="40" t="s">
        <v>283</v>
      </c>
      <c r="T151" s="41"/>
      <c r="U151" s="41"/>
      <c r="V151" s="41"/>
      <c r="W151" s="40"/>
      <c r="X151" s="41"/>
      <c r="Y151" s="41"/>
      <c r="Z151" s="41"/>
      <c r="AA151" s="41"/>
      <c r="AB151" s="41"/>
      <c r="AC151" s="41"/>
      <c r="AD151" s="41"/>
      <c r="AE151" s="41"/>
      <c r="AF151" s="28"/>
    </row>
    <row r="152" spans="1:32" s="15" customFormat="1" hidden="1">
      <c r="A152" s="28"/>
      <c r="B152" s="28"/>
      <c r="C152" s="28"/>
      <c r="D152" s="40" t="s">
        <v>72</v>
      </c>
      <c r="E152" s="41"/>
      <c r="F152" s="41"/>
      <c r="G152" s="41"/>
      <c r="H152" s="41"/>
      <c r="I152" s="41"/>
      <c r="J152" s="41"/>
      <c r="K152" s="41"/>
      <c r="L152" s="41"/>
      <c r="M152" s="41"/>
      <c r="N152" s="41"/>
      <c r="O152" s="41"/>
      <c r="P152" s="41"/>
      <c r="Q152" s="41"/>
      <c r="R152" s="28"/>
      <c r="S152" s="40" t="s">
        <v>284</v>
      </c>
      <c r="T152" s="41"/>
      <c r="U152" s="41"/>
      <c r="V152" s="41"/>
      <c r="W152" s="40"/>
      <c r="X152" s="41"/>
      <c r="Y152" s="41"/>
      <c r="Z152" s="41"/>
      <c r="AA152" s="41"/>
      <c r="AB152" s="41"/>
      <c r="AC152" s="41"/>
      <c r="AD152" s="41"/>
      <c r="AE152" s="41"/>
      <c r="AF152" s="28"/>
    </row>
    <row r="153" spans="1:32" s="15" customFormat="1" hidden="1">
      <c r="A153" s="28"/>
      <c r="B153" s="28"/>
      <c r="C153" s="28"/>
      <c r="D153" s="40" t="s">
        <v>74</v>
      </c>
      <c r="E153" s="41"/>
      <c r="F153" s="41"/>
      <c r="G153" s="41"/>
      <c r="H153" s="41"/>
      <c r="I153" s="41"/>
      <c r="J153" s="41"/>
      <c r="K153" s="41"/>
      <c r="L153" s="41"/>
      <c r="M153" s="41"/>
      <c r="N153" s="41"/>
      <c r="O153" s="41"/>
      <c r="P153" s="41"/>
      <c r="Q153" s="41"/>
      <c r="R153" s="28"/>
      <c r="S153" s="40" t="s">
        <v>285</v>
      </c>
      <c r="T153" s="41"/>
      <c r="U153" s="41"/>
      <c r="V153" s="41"/>
      <c r="W153" s="40"/>
      <c r="X153" s="41"/>
      <c r="Y153" s="41"/>
      <c r="Z153" s="41"/>
      <c r="AA153" s="41"/>
      <c r="AB153" s="41"/>
      <c r="AC153" s="41"/>
      <c r="AD153" s="41"/>
      <c r="AE153" s="41"/>
      <c r="AF153" s="28"/>
    </row>
    <row r="154" spans="1:32" s="15" customFormat="1" hidden="1">
      <c r="A154" s="28"/>
      <c r="B154" s="28"/>
      <c r="C154" s="28"/>
      <c r="D154" s="40" t="s">
        <v>76</v>
      </c>
      <c r="E154" s="41"/>
      <c r="F154" s="41"/>
      <c r="G154" s="41"/>
      <c r="H154" s="41"/>
      <c r="I154" s="41"/>
      <c r="J154" s="41"/>
      <c r="K154" s="41"/>
      <c r="L154" s="41"/>
      <c r="M154" s="41"/>
      <c r="N154" s="41"/>
      <c r="O154" s="41"/>
      <c r="P154" s="41"/>
      <c r="Q154" s="41"/>
      <c r="R154" s="28"/>
      <c r="S154" s="40" t="s">
        <v>286</v>
      </c>
      <c r="T154" s="41"/>
      <c r="U154" s="41"/>
      <c r="V154" s="41"/>
      <c r="W154" s="40"/>
      <c r="X154" s="41"/>
      <c r="Y154" s="41"/>
      <c r="Z154" s="41"/>
      <c r="AA154" s="41"/>
      <c r="AB154" s="41"/>
      <c r="AC154" s="41"/>
      <c r="AD154" s="41"/>
      <c r="AE154" s="41"/>
      <c r="AF154" s="28"/>
    </row>
    <row r="155" spans="1:32" s="15" customFormat="1" hidden="1">
      <c r="A155" s="28"/>
      <c r="B155" s="28"/>
      <c r="C155" s="28"/>
      <c r="D155" s="40" t="s">
        <v>78</v>
      </c>
      <c r="E155" s="41"/>
      <c r="F155" s="41"/>
      <c r="G155" s="41"/>
      <c r="H155" s="41"/>
      <c r="I155" s="41"/>
      <c r="J155" s="41"/>
      <c r="K155" s="41"/>
      <c r="L155" s="41"/>
      <c r="M155" s="41"/>
      <c r="N155" s="41"/>
      <c r="O155" s="41"/>
      <c r="P155" s="41"/>
      <c r="Q155" s="41"/>
      <c r="R155" s="28"/>
      <c r="S155" s="40" t="s">
        <v>287</v>
      </c>
      <c r="T155" s="41"/>
      <c r="U155" s="41"/>
      <c r="V155" s="41"/>
      <c r="W155" s="40"/>
      <c r="X155" s="41"/>
      <c r="Y155" s="41"/>
      <c r="Z155" s="41"/>
      <c r="AA155" s="41"/>
      <c r="AB155" s="41"/>
      <c r="AC155" s="41"/>
      <c r="AD155" s="41"/>
      <c r="AE155" s="41"/>
      <c r="AF155" s="28"/>
    </row>
    <row r="156" spans="1:32" s="15" customFormat="1" hidden="1">
      <c r="A156" s="28"/>
      <c r="B156" s="28"/>
      <c r="C156" s="28"/>
      <c r="D156" s="40" t="s">
        <v>80</v>
      </c>
      <c r="E156" s="41"/>
      <c r="F156" s="41"/>
      <c r="G156" s="41"/>
      <c r="H156" s="41"/>
      <c r="I156" s="41"/>
      <c r="J156" s="41"/>
      <c r="K156" s="41"/>
      <c r="L156" s="41"/>
      <c r="M156" s="41"/>
      <c r="N156" s="41"/>
      <c r="O156" s="41"/>
      <c r="P156" s="41"/>
      <c r="Q156" s="41"/>
      <c r="R156" s="28"/>
      <c r="S156" s="40" t="s">
        <v>288</v>
      </c>
      <c r="T156" s="41"/>
      <c r="U156" s="41"/>
      <c r="V156" s="41"/>
      <c r="W156" s="40"/>
      <c r="X156" s="41"/>
      <c r="Y156" s="41"/>
      <c r="Z156" s="41"/>
      <c r="AA156" s="41"/>
      <c r="AB156" s="41"/>
      <c r="AC156" s="41"/>
      <c r="AD156" s="41"/>
      <c r="AE156" s="41"/>
      <c r="AF156" s="28"/>
    </row>
    <row r="157" spans="1:32" s="15" customFormat="1" hidden="1">
      <c r="A157" s="28"/>
      <c r="B157" s="28"/>
      <c r="C157" s="28"/>
      <c r="D157" s="40" t="s">
        <v>82</v>
      </c>
      <c r="E157" s="41"/>
      <c r="F157" s="41"/>
      <c r="G157" s="41"/>
      <c r="H157" s="41"/>
      <c r="I157" s="41"/>
      <c r="J157" s="41"/>
      <c r="K157" s="41"/>
      <c r="L157" s="41"/>
      <c r="M157" s="41"/>
      <c r="N157" s="41"/>
      <c r="O157" s="41"/>
      <c r="P157" s="41"/>
      <c r="Q157" s="41"/>
      <c r="R157" s="28"/>
      <c r="S157" s="40" t="s">
        <v>289</v>
      </c>
      <c r="T157" s="41"/>
      <c r="U157" s="41"/>
      <c r="V157" s="41"/>
      <c r="W157" s="40"/>
      <c r="X157" s="41"/>
      <c r="Y157" s="41"/>
      <c r="Z157" s="41"/>
      <c r="AA157" s="41"/>
      <c r="AB157" s="41"/>
      <c r="AC157" s="41"/>
      <c r="AD157" s="41"/>
      <c r="AE157" s="41"/>
      <c r="AF157" s="28"/>
    </row>
    <row r="158" spans="1:32" s="15" customFormat="1" hidden="1">
      <c r="A158" s="28"/>
      <c r="B158" s="28"/>
      <c r="C158" s="28"/>
      <c r="D158" s="40" t="s">
        <v>84</v>
      </c>
      <c r="E158" s="41"/>
      <c r="F158" s="41"/>
      <c r="G158" s="41"/>
      <c r="H158" s="41"/>
      <c r="I158" s="41"/>
      <c r="J158" s="41"/>
      <c r="K158" s="41"/>
      <c r="L158" s="41"/>
      <c r="M158" s="41"/>
      <c r="N158" s="41"/>
      <c r="O158" s="41"/>
      <c r="P158" s="41"/>
      <c r="Q158" s="41"/>
      <c r="R158" s="28"/>
      <c r="S158" s="40" t="s">
        <v>290</v>
      </c>
      <c r="T158" s="41"/>
      <c r="U158" s="41"/>
      <c r="V158" s="41"/>
      <c r="W158" s="40"/>
      <c r="X158" s="41"/>
      <c r="Y158" s="41"/>
      <c r="Z158" s="41"/>
      <c r="AA158" s="41"/>
      <c r="AB158" s="41"/>
      <c r="AC158" s="41"/>
      <c r="AD158" s="41"/>
      <c r="AE158" s="41"/>
      <c r="AF158" s="28"/>
    </row>
    <row r="159" spans="1:32" s="15" customFormat="1" hidden="1">
      <c r="A159" s="28"/>
      <c r="B159" s="28"/>
      <c r="C159" s="28"/>
      <c r="D159" s="40" t="s">
        <v>86</v>
      </c>
      <c r="E159" s="41"/>
      <c r="F159" s="41"/>
      <c r="G159" s="41"/>
      <c r="H159" s="41"/>
      <c r="I159" s="41"/>
      <c r="J159" s="41"/>
      <c r="K159" s="41"/>
      <c r="L159" s="41"/>
      <c r="M159" s="41"/>
      <c r="N159" s="41"/>
      <c r="O159" s="41"/>
      <c r="P159" s="41"/>
      <c r="Q159" s="41"/>
      <c r="R159" s="28"/>
      <c r="S159" s="40" t="s">
        <v>291</v>
      </c>
      <c r="T159" s="41"/>
      <c r="U159" s="41"/>
      <c r="V159" s="41"/>
      <c r="W159" s="40"/>
      <c r="X159" s="41"/>
      <c r="Y159" s="41"/>
      <c r="Z159" s="41"/>
      <c r="AA159" s="41"/>
      <c r="AB159" s="41"/>
      <c r="AC159" s="41"/>
      <c r="AD159" s="41"/>
      <c r="AE159" s="41"/>
      <c r="AF159" s="28"/>
    </row>
    <row r="160" spans="1:32" s="15" customFormat="1" hidden="1">
      <c r="A160" s="28"/>
      <c r="B160" s="28"/>
      <c r="C160" s="28"/>
      <c r="D160" s="40" t="s">
        <v>88</v>
      </c>
      <c r="E160" s="41"/>
      <c r="F160" s="41"/>
      <c r="G160" s="41"/>
      <c r="H160" s="41"/>
      <c r="I160" s="41"/>
      <c r="J160" s="41"/>
      <c r="K160" s="41"/>
      <c r="L160" s="41"/>
      <c r="M160" s="41"/>
      <c r="N160" s="41"/>
      <c r="O160" s="41"/>
      <c r="P160" s="41"/>
      <c r="Q160" s="41"/>
      <c r="R160" s="28"/>
      <c r="S160" s="40" t="s">
        <v>292</v>
      </c>
      <c r="T160" s="41"/>
      <c r="U160" s="41"/>
      <c r="V160" s="41"/>
      <c r="W160" s="40"/>
      <c r="X160" s="41"/>
      <c r="Y160" s="41"/>
      <c r="Z160" s="41"/>
      <c r="AA160" s="41"/>
      <c r="AB160" s="41"/>
      <c r="AC160" s="41"/>
      <c r="AD160" s="41"/>
      <c r="AE160" s="41"/>
      <c r="AF160" s="28"/>
    </row>
    <row r="161" spans="1:32" s="15" customFormat="1" hidden="1">
      <c r="A161" s="28"/>
      <c r="B161" s="28"/>
      <c r="C161" s="28"/>
      <c r="D161" s="40" t="s">
        <v>90</v>
      </c>
      <c r="E161" s="41"/>
      <c r="F161" s="41"/>
      <c r="G161" s="41"/>
      <c r="H161" s="41"/>
      <c r="I161" s="41"/>
      <c r="J161" s="41"/>
      <c r="K161" s="41"/>
      <c r="L161" s="41"/>
      <c r="M161" s="41"/>
      <c r="N161" s="41"/>
      <c r="O161" s="41"/>
      <c r="P161" s="41"/>
      <c r="Q161" s="41"/>
      <c r="R161" s="28"/>
      <c r="S161" s="40" t="s">
        <v>294</v>
      </c>
      <c r="T161" s="41"/>
      <c r="U161" s="41"/>
      <c r="V161" s="41"/>
      <c r="W161" s="40"/>
      <c r="X161" s="41"/>
      <c r="Y161" s="41"/>
      <c r="Z161" s="41"/>
      <c r="AA161" s="41"/>
      <c r="AB161" s="41"/>
      <c r="AC161" s="41"/>
      <c r="AD161" s="41"/>
      <c r="AE161" s="41"/>
      <c r="AF161" s="28"/>
    </row>
    <row r="162" spans="1:32" s="15" customFormat="1" hidden="1">
      <c r="A162" s="28"/>
      <c r="B162" s="28"/>
      <c r="C162" s="28"/>
      <c r="D162" s="40" t="s">
        <v>92</v>
      </c>
      <c r="E162" s="41"/>
      <c r="F162" s="41"/>
      <c r="G162" s="41"/>
      <c r="H162" s="41"/>
      <c r="I162" s="41"/>
      <c r="J162" s="41"/>
      <c r="K162" s="41"/>
      <c r="L162" s="41"/>
      <c r="M162" s="41"/>
      <c r="N162" s="41"/>
      <c r="O162" s="41"/>
      <c r="P162" s="41"/>
      <c r="Q162" s="41"/>
      <c r="R162" s="28"/>
      <c r="S162" s="40" t="s">
        <v>296</v>
      </c>
      <c r="T162" s="41"/>
      <c r="U162" s="41"/>
      <c r="V162" s="41"/>
      <c r="W162" s="40"/>
      <c r="X162" s="41"/>
      <c r="Y162" s="41"/>
      <c r="Z162" s="41"/>
      <c r="AA162" s="41"/>
      <c r="AB162" s="41"/>
      <c r="AC162" s="41"/>
      <c r="AD162" s="41"/>
      <c r="AE162" s="41"/>
      <c r="AF162" s="28"/>
    </row>
    <row r="163" spans="1:32" s="15" customFormat="1" hidden="1">
      <c r="A163" s="28"/>
      <c r="B163" s="28"/>
      <c r="C163" s="28"/>
      <c r="D163" s="40" t="s">
        <v>94</v>
      </c>
      <c r="E163" s="41"/>
      <c r="F163" s="41"/>
      <c r="G163" s="41"/>
      <c r="H163" s="41"/>
      <c r="I163" s="41"/>
      <c r="J163" s="41"/>
      <c r="K163" s="41"/>
      <c r="L163" s="41"/>
      <c r="M163" s="41"/>
      <c r="N163" s="41"/>
      <c r="O163" s="41"/>
      <c r="P163" s="41"/>
      <c r="Q163" s="41"/>
      <c r="R163" s="28"/>
      <c r="S163" s="40" t="s">
        <v>298</v>
      </c>
      <c r="T163" s="41"/>
      <c r="U163" s="41"/>
      <c r="V163" s="41"/>
      <c r="W163" s="40"/>
      <c r="X163" s="41"/>
      <c r="Y163" s="41"/>
      <c r="Z163" s="41"/>
      <c r="AA163" s="41"/>
      <c r="AB163" s="41"/>
      <c r="AC163" s="41"/>
      <c r="AD163" s="41"/>
      <c r="AE163" s="41"/>
      <c r="AF163" s="28"/>
    </row>
    <row r="164" spans="1:32" s="15" customFormat="1" hidden="1">
      <c r="A164" s="28"/>
      <c r="B164" s="28"/>
      <c r="C164" s="28"/>
      <c r="D164" s="40" t="s">
        <v>96</v>
      </c>
      <c r="E164" s="41"/>
      <c r="F164" s="41"/>
      <c r="G164" s="41"/>
      <c r="H164" s="41"/>
      <c r="I164" s="41"/>
      <c r="J164" s="41"/>
      <c r="K164" s="41"/>
      <c r="L164" s="41"/>
      <c r="M164" s="41"/>
      <c r="N164" s="41"/>
      <c r="O164" s="41"/>
      <c r="P164" s="41"/>
      <c r="Q164" s="41"/>
      <c r="R164" s="28"/>
      <c r="S164" s="40" t="s">
        <v>300</v>
      </c>
      <c r="T164" s="41"/>
      <c r="U164" s="41"/>
      <c r="V164" s="41"/>
      <c r="W164" s="40"/>
      <c r="X164" s="41"/>
      <c r="Y164" s="41"/>
      <c r="Z164" s="41"/>
      <c r="AA164" s="41"/>
      <c r="AB164" s="41"/>
      <c r="AC164" s="41"/>
      <c r="AD164" s="41"/>
      <c r="AE164" s="41"/>
      <c r="AF164" s="28"/>
    </row>
    <row r="165" spans="1:32" s="15" customFormat="1" hidden="1">
      <c r="A165" s="28"/>
      <c r="B165" s="28"/>
      <c r="C165" s="28"/>
      <c r="D165" s="40" t="s">
        <v>98</v>
      </c>
      <c r="E165" s="41"/>
      <c r="F165" s="41"/>
      <c r="G165" s="41"/>
      <c r="H165" s="41"/>
      <c r="I165" s="41"/>
      <c r="J165" s="41"/>
      <c r="K165" s="41"/>
      <c r="L165" s="41"/>
      <c r="M165" s="41"/>
      <c r="N165" s="41"/>
      <c r="O165" s="41"/>
      <c r="P165" s="41"/>
      <c r="Q165" s="41"/>
      <c r="R165" s="28"/>
      <c r="S165" s="40" t="s">
        <v>302</v>
      </c>
      <c r="T165" s="41"/>
      <c r="U165" s="41"/>
      <c r="V165" s="41"/>
      <c r="W165" s="40"/>
      <c r="X165" s="41"/>
      <c r="Y165" s="41"/>
      <c r="Z165" s="41"/>
      <c r="AA165" s="41"/>
      <c r="AB165" s="41"/>
      <c r="AC165" s="41"/>
      <c r="AD165" s="41"/>
      <c r="AE165" s="41"/>
      <c r="AF165" s="28"/>
    </row>
    <row r="166" spans="1:32" s="15" customFormat="1" hidden="1">
      <c r="A166" s="28"/>
      <c r="B166" s="28"/>
      <c r="C166" s="28"/>
      <c r="D166" s="40" t="s">
        <v>21</v>
      </c>
      <c r="E166" s="41"/>
      <c r="F166" s="41"/>
      <c r="G166" s="41"/>
      <c r="H166" s="41"/>
      <c r="I166" s="41"/>
      <c r="J166" s="41"/>
      <c r="K166" s="41"/>
      <c r="L166" s="41"/>
      <c r="M166" s="41"/>
      <c r="N166" s="41"/>
      <c r="O166" s="41"/>
      <c r="P166" s="41"/>
      <c r="Q166" s="41"/>
      <c r="R166" s="28"/>
      <c r="S166" s="40" t="s">
        <v>304</v>
      </c>
      <c r="T166" s="41"/>
      <c r="U166" s="41"/>
      <c r="V166" s="41"/>
      <c r="W166" s="40"/>
      <c r="X166" s="41"/>
      <c r="Y166" s="41"/>
      <c r="Z166" s="41"/>
      <c r="AA166" s="41"/>
      <c r="AB166" s="41"/>
      <c r="AC166" s="41"/>
      <c r="AD166" s="41"/>
      <c r="AE166" s="41"/>
      <c r="AF166" s="28"/>
    </row>
    <row r="167" spans="1:32" s="15" customFormat="1" hidden="1">
      <c r="A167" s="28"/>
      <c r="B167" s="28"/>
      <c r="C167" s="28"/>
      <c r="D167" s="40" t="s">
        <v>23</v>
      </c>
      <c r="E167" s="40"/>
      <c r="F167" s="40"/>
      <c r="G167" s="40"/>
      <c r="H167" s="40"/>
      <c r="I167" s="40"/>
      <c r="J167" s="40"/>
      <c r="K167" s="40"/>
      <c r="L167" s="40"/>
      <c r="M167" s="40"/>
      <c r="N167" s="40"/>
      <c r="O167" s="40"/>
      <c r="P167" s="40"/>
      <c r="Q167" s="41"/>
      <c r="R167" s="28"/>
      <c r="S167" s="40" t="s">
        <v>306</v>
      </c>
      <c r="T167" s="41"/>
      <c r="U167" s="41"/>
      <c r="V167" s="41"/>
      <c r="W167" s="40"/>
      <c r="X167" s="41"/>
      <c r="Y167" s="41"/>
      <c r="Z167" s="41"/>
      <c r="AA167" s="41"/>
      <c r="AB167" s="41"/>
      <c r="AC167" s="41"/>
      <c r="AD167" s="41"/>
      <c r="AE167" s="41"/>
      <c r="AF167" s="28"/>
    </row>
    <row r="168" spans="1:32" s="15" customFormat="1" hidden="1">
      <c r="A168" s="28"/>
      <c r="B168" s="28"/>
      <c r="C168" s="28"/>
      <c r="D168" s="40" t="s">
        <v>25</v>
      </c>
      <c r="E168" s="40"/>
      <c r="F168" s="40"/>
      <c r="G168" s="40"/>
      <c r="H168" s="40"/>
      <c r="I168" s="40"/>
      <c r="J168" s="40"/>
      <c r="K168" s="40"/>
      <c r="L168" s="40"/>
      <c r="M168" s="40"/>
      <c r="N168" s="40"/>
      <c r="O168" s="40"/>
      <c r="P168" s="40"/>
      <c r="Q168" s="41"/>
      <c r="R168" s="28"/>
      <c r="S168" s="40" t="s">
        <v>307</v>
      </c>
      <c r="T168" s="41"/>
      <c r="U168" s="41"/>
      <c r="V168" s="41"/>
      <c r="W168" s="40"/>
      <c r="X168" s="41"/>
      <c r="Y168" s="41"/>
      <c r="Z168" s="41"/>
      <c r="AA168" s="41"/>
      <c r="AB168" s="41"/>
      <c r="AC168" s="41"/>
      <c r="AD168" s="41"/>
      <c r="AE168" s="41"/>
      <c r="AF168" s="28"/>
    </row>
    <row r="169" spans="1:32" s="15" customFormat="1" hidden="1">
      <c r="A169" s="28"/>
      <c r="B169" s="28"/>
      <c r="C169" s="28"/>
      <c r="D169" s="40" t="s">
        <v>27</v>
      </c>
      <c r="E169" s="40"/>
      <c r="F169" s="40"/>
      <c r="G169" s="40"/>
      <c r="H169" s="40"/>
      <c r="I169" s="40"/>
      <c r="J169" s="40"/>
      <c r="K169" s="40"/>
      <c r="L169" s="40"/>
      <c r="M169" s="40"/>
      <c r="N169" s="40"/>
      <c r="O169" s="40"/>
      <c r="P169" s="40"/>
      <c r="Q169" s="41"/>
      <c r="R169" s="28"/>
      <c r="S169" s="40" t="s">
        <v>308</v>
      </c>
      <c r="T169" s="41"/>
      <c r="U169" s="41"/>
      <c r="V169" s="41"/>
      <c r="W169" s="40"/>
      <c r="X169" s="41"/>
      <c r="Y169" s="41"/>
      <c r="Z169" s="41"/>
      <c r="AA169" s="41"/>
      <c r="AB169" s="41"/>
      <c r="AC169" s="41"/>
      <c r="AD169" s="41"/>
      <c r="AE169" s="41"/>
      <c r="AF169" s="28"/>
    </row>
    <row r="170" spans="1:32" s="15" customFormat="1" hidden="1">
      <c r="A170" s="28"/>
      <c r="B170" s="28"/>
      <c r="C170" s="28"/>
      <c r="D170" s="40" t="s">
        <v>29</v>
      </c>
      <c r="E170" s="40"/>
      <c r="F170" s="40"/>
      <c r="G170" s="40"/>
      <c r="H170" s="40"/>
      <c r="I170" s="40"/>
      <c r="J170" s="40"/>
      <c r="K170" s="40"/>
      <c r="L170" s="40"/>
      <c r="M170" s="40"/>
      <c r="N170" s="40"/>
      <c r="O170" s="40"/>
      <c r="P170" s="40"/>
      <c r="Q170" s="41"/>
      <c r="R170" s="28"/>
      <c r="S170" s="40" t="s">
        <v>310</v>
      </c>
      <c r="T170" s="41"/>
      <c r="U170" s="41"/>
      <c r="V170" s="41"/>
      <c r="W170" s="40"/>
      <c r="X170" s="41"/>
      <c r="Y170" s="41"/>
      <c r="Z170" s="41"/>
      <c r="AA170" s="41"/>
      <c r="AB170" s="41"/>
      <c r="AC170" s="41"/>
      <c r="AD170" s="41"/>
      <c r="AE170" s="41"/>
      <c r="AF170" s="28"/>
    </row>
    <row r="171" spans="1:32" s="15" customFormat="1" hidden="1">
      <c r="A171" s="28"/>
      <c r="B171" s="28"/>
      <c r="C171" s="28"/>
      <c r="D171" s="40" t="s">
        <v>31</v>
      </c>
      <c r="E171" s="40"/>
      <c r="F171" s="40"/>
      <c r="G171" s="40"/>
      <c r="H171" s="40"/>
      <c r="I171" s="40"/>
      <c r="J171" s="40"/>
      <c r="K171" s="40"/>
      <c r="L171" s="40"/>
      <c r="M171" s="40"/>
      <c r="N171" s="40"/>
      <c r="O171" s="40"/>
      <c r="P171" s="40"/>
      <c r="Q171" s="41"/>
      <c r="R171" s="28"/>
      <c r="S171" s="40" t="s">
        <v>312</v>
      </c>
      <c r="T171" s="41"/>
      <c r="U171" s="41"/>
      <c r="V171" s="41"/>
      <c r="W171" s="40"/>
      <c r="X171" s="41"/>
      <c r="Y171" s="41"/>
      <c r="Z171" s="41"/>
      <c r="AA171" s="41"/>
      <c r="AB171" s="41"/>
      <c r="AC171" s="41"/>
      <c r="AD171" s="41"/>
      <c r="AE171" s="41"/>
      <c r="AF171" s="28"/>
    </row>
    <row r="172" spans="1:32" s="15" customFormat="1" hidden="1">
      <c r="A172" s="28"/>
      <c r="B172" s="28"/>
      <c r="C172" s="28"/>
      <c r="D172" s="40" t="s">
        <v>33</v>
      </c>
      <c r="E172" s="40"/>
      <c r="F172" s="40"/>
      <c r="G172" s="40"/>
      <c r="H172" s="40"/>
      <c r="I172" s="40"/>
      <c r="J172" s="40"/>
      <c r="K172" s="40"/>
      <c r="L172" s="40"/>
      <c r="M172" s="40"/>
      <c r="N172" s="40"/>
      <c r="O172" s="40"/>
      <c r="P172" s="40"/>
      <c r="Q172" s="41"/>
      <c r="R172" s="28"/>
      <c r="S172" s="40" t="s">
        <v>314</v>
      </c>
      <c r="T172" s="41"/>
      <c r="U172" s="41"/>
      <c r="V172" s="41"/>
      <c r="W172" s="40"/>
      <c r="X172" s="41"/>
      <c r="Y172" s="41"/>
      <c r="Z172" s="41"/>
      <c r="AA172" s="41"/>
      <c r="AB172" s="41"/>
      <c r="AC172" s="41"/>
      <c r="AD172" s="41"/>
      <c r="AE172" s="41"/>
      <c r="AF172" s="28"/>
    </row>
    <row r="173" spans="1:32" s="15" customFormat="1" hidden="1">
      <c r="A173" s="28"/>
      <c r="B173" s="28"/>
      <c r="C173" s="28"/>
      <c r="D173" s="40" t="s">
        <v>35</v>
      </c>
      <c r="E173" s="40"/>
      <c r="F173" s="40"/>
      <c r="G173" s="40"/>
      <c r="H173" s="40"/>
      <c r="I173" s="40"/>
      <c r="J173" s="40"/>
      <c r="K173" s="40"/>
      <c r="L173" s="40"/>
      <c r="M173" s="40"/>
      <c r="N173" s="40"/>
      <c r="O173" s="40"/>
      <c r="P173" s="40"/>
      <c r="Q173" s="40"/>
      <c r="R173" s="28"/>
      <c r="S173" s="40" t="s">
        <v>316</v>
      </c>
      <c r="T173" s="41"/>
      <c r="U173" s="41"/>
      <c r="V173" s="41"/>
      <c r="W173" s="40"/>
      <c r="X173" s="41"/>
      <c r="Y173" s="41"/>
      <c r="Z173" s="41"/>
      <c r="AA173" s="41"/>
      <c r="AB173" s="41"/>
      <c r="AC173" s="41"/>
      <c r="AD173" s="41"/>
      <c r="AE173" s="41"/>
      <c r="AF173" s="28"/>
    </row>
    <row r="174" spans="1:32" s="15" customFormat="1" hidden="1">
      <c r="A174" s="28"/>
      <c r="B174" s="28"/>
      <c r="C174" s="28"/>
      <c r="D174" s="40" t="s">
        <v>37</v>
      </c>
      <c r="E174" s="40"/>
      <c r="F174" s="40"/>
      <c r="G174" s="40"/>
      <c r="H174" s="40"/>
      <c r="I174" s="40"/>
      <c r="J174" s="40"/>
      <c r="K174" s="40"/>
      <c r="L174" s="40"/>
      <c r="M174" s="40"/>
      <c r="N174" s="40"/>
      <c r="O174" s="40"/>
      <c r="P174" s="40"/>
      <c r="Q174" s="40"/>
      <c r="R174" s="28"/>
      <c r="S174" s="40" t="s">
        <v>317</v>
      </c>
      <c r="T174" s="41"/>
      <c r="U174" s="41"/>
      <c r="V174" s="41"/>
      <c r="W174" s="40"/>
      <c r="X174" s="41"/>
      <c r="Y174" s="41"/>
      <c r="Z174" s="41"/>
      <c r="AA174" s="41"/>
      <c r="AB174" s="41"/>
      <c r="AC174" s="41"/>
      <c r="AD174" s="41"/>
      <c r="AE174" s="41"/>
      <c r="AF174" s="28"/>
    </row>
    <row r="175" spans="1:32" s="15" customFormat="1" hidden="1">
      <c r="A175" s="28"/>
      <c r="B175" s="28"/>
      <c r="C175" s="28"/>
      <c r="D175" s="40" t="s">
        <v>39</v>
      </c>
      <c r="E175" s="40"/>
      <c r="F175" s="40"/>
      <c r="G175" s="40"/>
      <c r="H175" s="40"/>
      <c r="I175" s="40"/>
      <c r="J175" s="40"/>
      <c r="K175" s="40"/>
      <c r="L175" s="40"/>
      <c r="M175" s="40"/>
      <c r="N175" s="40"/>
      <c r="O175" s="40"/>
      <c r="P175" s="40"/>
      <c r="Q175" s="40"/>
      <c r="R175" s="28"/>
      <c r="S175" s="40" t="s">
        <v>318</v>
      </c>
      <c r="T175" s="41"/>
      <c r="U175" s="41"/>
      <c r="V175" s="41"/>
      <c r="W175" s="40"/>
      <c r="X175" s="41"/>
      <c r="Y175" s="41"/>
      <c r="Z175" s="41"/>
      <c r="AA175" s="41"/>
      <c r="AB175" s="41"/>
      <c r="AC175" s="41"/>
      <c r="AD175" s="41"/>
      <c r="AE175" s="41"/>
      <c r="AF175" s="28"/>
    </row>
    <row r="176" spans="1:32" s="15" customFormat="1" hidden="1">
      <c r="D176" s="40" t="s">
        <v>41</v>
      </c>
      <c r="E176" s="40"/>
      <c r="F176" s="40"/>
      <c r="G176" s="40"/>
      <c r="H176" s="40"/>
      <c r="I176" s="40"/>
      <c r="J176" s="40"/>
      <c r="K176" s="40"/>
      <c r="L176" s="40"/>
      <c r="M176" s="40"/>
      <c r="N176" s="40"/>
      <c r="O176" s="40"/>
      <c r="P176" s="40"/>
      <c r="Q176" s="40"/>
      <c r="R176" s="28"/>
      <c r="S176" s="40" t="s">
        <v>320</v>
      </c>
      <c r="T176" s="41"/>
      <c r="U176" s="41"/>
      <c r="V176" s="41"/>
      <c r="W176" s="40"/>
      <c r="X176" s="41"/>
      <c r="Y176" s="41"/>
      <c r="Z176" s="41"/>
      <c r="AA176" s="41"/>
      <c r="AB176" s="41"/>
      <c r="AC176" s="41"/>
      <c r="AD176" s="41"/>
      <c r="AE176" s="41"/>
    </row>
    <row r="177" spans="4:31" s="15" customFormat="1" hidden="1">
      <c r="D177" s="40" t="s">
        <v>43</v>
      </c>
      <c r="E177" s="40"/>
      <c r="F177" s="40"/>
      <c r="G177" s="40"/>
      <c r="H177" s="40"/>
      <c r="I177" s="40"/>
      <c r="J177" s="40"/>
      <c r="K177" s="40"/>
      <c r="L177" s="40"/>
      <c r="M177" s="40"/>
      <c r="N177" s="40"/>
      <c r="O177" s="40"/>
      <c r="P177" s="40"/>
      <c r="Q177" s="40"/>
      <c r="S177" s="40" t="s">
        <v>322</v>
      </c>
      <c r="T177" s="41"/>
      <c r="U177" s="41"/>
      <c r="V177" s="41"/>
      <c r="W177" s="40"/>
      <c r="X177" s="41"/>
      <c r="Y177" s="41"/>
      <c r="Z177" s="41"/>
      <c r="AA177" s="41"/>
      <c r="AB177" s="41"/>
      <c r="AC177" s="41"/>
      <c r="AD177" s="41"/>
      <c r="AE177" s="41"/>
    </row>
    <row r="178" spans="4:31" s="15" customFormat="1" hidden="1">
      <c r="D178" s="40" t="s">
        <v>45</v>
      </c>
      <c r="E178" s="40"/>
      <c r="F178" s="40"/>
      <c r="G178" s="40"/>
      <c r="H178" s="40"/>
      <c r="I178" s="40"/>
      <c r="J178" s="40"/>
      <c r="K178" s="40"/>
      <c r="L178" s="40"/>
      <c r="M178" s="40"/>
      <c r="N178" s="40"/>
      <c r="O178" s="40"/>
      <c r="P178" s="40"/>
      <c r="Q178" s="40"/>
      <c r="S178" s="40" t="s">
        <v>323</v>
      </c>
      <c r="T178" s="41"/>
      <c r="U178" s="41"/>
      <c r="V178" s="41"/>
      <c r="W178" s="40"/>
      <c r="X178" s="41"/>
      <c r="Y178" s="41"/>
      <c r="Z178" s="41"/>
      <c r="AA178" s="41"/>
      <c r="AB178" s="41"/>
      <c r="AC178" s="41"/>
      <c r="AD178" s="41"/>
      <c r="AE178" s="41"/>
    </row>
    <row r="179" spans="4:31" s="15" customFormat="1" hidden="1">
      <c r="D179" s="40" t="s">
        <v>47</v>
      </c>
      <c r="E179" s="40"/>
      <c r="F179" s="40"/>
      <c r="G179" s="40"/>
      <c r="H179" s="40"/>
      <c r="I179" s="40"/>
      <c r="J179" s="40"/>
      <c r="K179" s="40"/>
      <c r="L179" s="40"/>
      <c r="M179" s="40"/>
      <c r="N179" s="40"/>
      <c r="O179" s="40"/>
      <c r="P179" s="40"/>
      <c r="Q179" s="40"/>
      <c r="S179" s="40" t="s">
        <v>324</v>
      </c>
      <c r="T179" s="40"/>
      <c r="U179" s="40"/>
      <c r="V179" s="40"/>
      <c r="W179" s="40"/>
      <c r="X179" s="40"/>
      <c r="Y179" s="40"/>
      <c r="Z179" s="40"/>
      <c r="AA179" s="40"/>
      <c r="AB179" s="40"/>
      <c r="AC179" s="40"/>
      <c r="AD179" s="40"/>
      <c r="AE179" s="40"/>
    </row>
    <row r="180" spans="4:31" s="15" customFormat="1" hidden="1">
      <c r="D180" s="40" t="s">
        <v>49</v>
      </c>
      <c r="E180" s="40"/>
      <c r="F180" s="40"/>
      <c r="G180" s="40"/>
      <c r="H180" s="40"/>
      <c r="I180" s="40"/>
      <c r="J180" s="40"/>
      <c r="K180" s="40"/>
      <c r="L180" s="40"/>
      <c r="M180" s="40"/>
      <c r="N180" s="40"/>
      <c r="O180" s="40"/>
      <c r="P180" s="40"/>
      <c r="Q180" s="40"/>
      <c r="S180" s="40" t="s">
        <v>325</v>
      </c>
      <c r="T180" s="40"/>
      <c r="U180" s="40"/>
      <c r="V180" s="40"/>
      <c r="W180" s="40"/>
      <c r="X180" s="40"/>
      <c r="Y180" s="40"/>
      <c r="Z180" s="40"/>
      <c r="AA180" s="40"/>
      <c r="AB180" s="40"/>
      <c r="AC180" s="40"/>
      <c r="AD180" s="40"/>
      <c r="AE180" s="40"/>
    </row>
    <row r="181" spans="4:31" s="15" customFormat="1" hidden="1">
      <c r="D181" s="40" t="s">
        <v>51</v>
      </c>
      <c r="E181" s="40"/>
      <c r="F181" s="40"/>
      <c r="G181" s="40"/>
      <c r="H181" s="40"/>
      <c r="I181" s="40"/>
      <c r="J181" s="40"/>
      <c r="K181" s="40"/>
      <c r="L181" s="40"/>
      <c r="M181" s="40"/>
      <c r="N181" s="40"/>
      <c r="O181" s="40"/>
      <c r="P181" s="40"/>
      <c r="Q181" s="40"/>
      <c r="S181" s="40" t="s">
        <v>326</v>
      </c>
      <c r="T181" s="40"/>
      <c r="U181" s="40"/>
      <c r="V181" s="40"/>
      <c r="W181" s="40"/>
      <c r="X181" s="40"/>
      <c r="Y181" s="40"/>
      <c r="Z181" s="40"/>
      <c r="AA181" s="40"/>
      <c r="AB181" s="40"/>
      <c r="AC181" s="40"/>
      <c r="AD181" s="40"/>
      <c r="AE181" s="40"/>
    </row>
    <row r="182" spans="4:31" s="15" customFormat="1" hidden="1">
      <c r="D182" s="40" t="s">
        <v>53</v>
      </c>
      <c r="E182" s="40"/>
      <c r="F182" s="40"/>
      <c r="G182" s="40"/>
      <c r="H182" s="40"/>
      <c r="I182" s="40"/>
      <c r="J182" s="40"/>
      <c r="K182" s="40"/>
      <c r="L182" s="40"/>
      <c r="M182" s="40"/>
      <c r="N182" s="40"/>
      <c r="O182" s="40"/>
      <c r="P182" s="40"/>
      <c r="Q182" s="40"/>
      <c r="S182" s="40" t="s">
        <v>327</v>
      </c>
      <c r="T182" s="40"/>
      <c r="U182" s="40"/>
      <c r="V182" s="40"/>
      <c r="W182" s="40"/>
      <c r="X182" s="40"/>
      <c r="Y182" s="40"/>
      <c r="Z182" s="40"/>
      <c r="AA182" s="40"/>
      <c r="AB182" s="40"/>
      <c r="AC182" s="40"/>
      <c r="AD182" s="40"/>
      <c r="AE182" s="40"/>
    </row>
    <row r="183" spans="4:31" s="15" customFormat="1" hidden="1">
      <c r="D183" s="40" t="s">
        <v>55</v>
      </c>
      <c r="E183" s="40"/>
      <c r="F183" s="40"/>
      <c r="G183" s="40"/>
      <c r="H183" s="40"/>
      <c r="I183" s="40"/>
      <c r="J183" s="40"/>
      <c r="K183" s="40"/>
      <c r="L183" s="40"/>
      <c r="M183" s="40"/>
      <c r="N183" s="40"/>
      <c r="O183" s="40"/>
      <c r="P183" s="40"/>
      <c r="Q183" s="40"/>
      <c r="S183" s="40" t="s">
        <v>328</v>
      </c>
      <c r="T183" s="40"/>
      <c r="U183" s="40"/>
      <c r="V183" s="40"/>
      <c r="W183" s="40"/>
      <c r="X183" s="40"/>
      <c r="Y183" s="40"/>
      <c r="Z183" s="40"/>
      <c r="AA183" s="40"/>
      <c r="AB183" s="40"/>
      <c r="AC183" s="40"/>
      <c r="AD183" s="40"/>
      <c r="AE183" s="40"/>
    </row>
    <row r="184" spans="4:31" s="15" customFormat="1" hidden="1">
      <c r="D184" s="40" t="s">
        <v>57</v>
      </c>
      <c r="E184" s="40"/>
      <c r="F184" s="40"/>
      <c r="G184" s="40"/>
      <c r="H184" s="40"/>
      <c r="I184" s="40"/>
      <c r="J184" s="40"/>
      <c r="K184" s="40"/>
      <c r="L184" s="40"/>
      <c r="M184" s="40"/>
      <c r="N184" s="40"/>
      <c r="O184" s="40"/>
      <c r="P184" s="40"/>
      <c r="Q184" s="40"/>
      <c r="S184" s="40" t="s">
        <v>329</v>
      </c>
      <c r="T184" s="40"/>
      <c r="U184" s="40"/>
      <c r="V184" s="40"/>
      <c r="W184" s="40"/>
      <c r="X184" s="40"/>
      <c r="Y184" s="40"/>
      <c r="Z184" s="40"/>
      <c r="AA184" s="40"/>
      <c r="AB184" s="40"/>
      <c r="AC184" s="40"/>
      <c r="AD184" s="40"/>
      <c r="AE184" s="40"/>
    </row>
    <row r="185" spans="4:31" s="15" customFormat="1" hidden="1">
      <c r="D185" s="40" t="s">
        <v>59</v>
      </c>
      <c r="E185" s="40"/>
      <c r="F185" s="40"/>
      <c r="G185" s="40"/>
      <c r="H185" s="40"/>
      <c r="I185" s="40"/>
      <c r="J185" s="40"/>
      <c r="K185" s="40"/>
      <c r="L185" s="40"/>
      <c r="M185" s="40"/>
      <c r="N185" s="40"/>
      <c r="O185" s="40"/>
      <c r="P185" s="40"/>
      <c r="Q185" s="40"/>
      <c r="S185" s="40" t="s">
        <v>330</v>
      </c>
      <c r="T185" s="40"/>
      <c r="U185" s="40"/>
      <c r="V185" s="40"/>
      <c r="W185" s="40"/>
      <c r="X185" s="40"/>
      <c r="Y185" s="40"/>
      <c r="Z185" s="40"/>
      <c r="AA185" s="40"/>
      <c r="AB185" s="40"/>
      <c r="AC185" s="40"/>
      <c r="AD185" s="40"/>
      <c r="AE185" s="40"/>
    </row>
    <row r="186" spans="4:31" s="15" customFormat="1" hidden="1">
      <c r="D186" s="40" t="s">
        <v>61</v>
      </c>
      <c r="E186" s="40"/>
      <c r="F186" s="40"/>
      <c r="G186" s="40"/>
      <c r="H186" s="40"/>
      <c r="I186" s="40"/>
      <c r="J186" s="40"/>
      <c r="K186" s="40"/>
      <c r="L186" s="40"/>
      <c r="M186" s="40"/>
      <c r="N186" s="40"/>
      <c r="O186" s="40"/>
      <c r="P186" s="40"/>
      <c r="Q186" s="40"/>
      <c r="S186" s="40" t="s">
        <v>331</v>
      </c>
      <c r="T186" s="40"/>
      <c r="U186" s="40"/>
      <c r="V186" s="40"/>
      <c r="W186" s="40"/>
      <c r="X186" s="40"/>
      <c r="Y186" s="40"/>
      <c r="Z186" s="40"/>
      <c r="AA186" s="40"/>
      <c r="AB186" s="40"/>
      <c r="AC186" s="40"/>
      <c r="AD186" s="40"/>
      <c r="AE186" s="40"/>
    </row>
    <row r="187" spans="4:31" s="15" customFormat="1" hidden="1">
      <c r="D187" s="40" t="s">
        <v>63</v>
      </c>
      <c r="E187" s="40"/>
      <c r="F187" s="40"/>
      <c r="G187" s="40"/>
      <c r="H187" s="40"/>
      <c r="I187" s="40"/>
      <c r="J187" s="40"/>
      <c r="K187" s="40"/>
      <c r="L187" s="40"/>
      <c r="M187" s="40"/>
      <c r="N187" s="40"/>
      <c r="O187" s="40"/>
      <c r="P187" s="40"/>
      <c r="Q187" s="40"/>
      <c r="S187" s="40" t="s">
        <v>332</v>
      </c>
      <c r="T187" s="40"/>
      <c r="U187" s="40"/>
      <c r="V187" s="40"/>
      <c r="W187" s="40"/>
      <c r="X187" s="40"/>
      <c r="Y187" s="40"/>
      <c r="Z187" s="40"/>
      <c r="AA187" s="40"/>
      <c r="AB187" s="40"/>
      <c r="AC187" s="40"/>
      <c r="AD187" s="40"/>
      <c r="AE187" s="40"/>
    </row>
    <row r="188" spans="4:31" s="15" customFormat="1" hidden="1">
      <c r="D188" s="40" t="s">
        <v>65</v>
      </c>
      <c r="E188" s="40"/>
      <c r="F188" s="40"/>
      <c r="G188" s="40"/>
      <c r="H188" s="40"/>
      <c r="I188" s="40"/>
      <c r="J188" s="40"/>
      <c r="K188" s="40"/>
      <c r="L188" s="40"/>
      <c r="M188" s="40"/>
      <c r="N188" s="40"/>
      <c r="O188" s="40"/>
      <c r="P188" s="40"/>
      <c r="Q188" s="40"/>
      <c r="S188" s="40" t="s">
        <v>333</v>
      </c>
      <c r="T188" s="40"/>
      <c r="U188" s="40"/>
      <c r="V188" s="40"/>
      <c r="W188" s="40"/>
      <c r="X188" s="40"/>
      <c r="Y188" s="40"/>
      <c r="Z188" s="40"/>
      <c r="AA188" s="40"/>
      <c r="AB188" s="40"/>
      <c r="AC188" s="40"/>
      <c r="AD188" s="40"/>
      <c r="AE188" s="40"/>
    </row>
    <row r="189" spans="4:31" s="15" customFormat="1" hidden="1">
      <c r="D189" s="40" t="s">
        <v>67</v>
      </c>
      <c r="E189" s="40"/>
      <c r="F189" s="40"/>
      <c r="G189" s="40"/>
      <c r="H189" s="40"/>
      <c r="I189" s="40"/>
      <c r="J189" s="40"/>
      <c r="K189" s="40"/>
      <c r="L189" s="40"/>
      <c r="M189" s="40"/>
      <c r="N189" s="40"/>
      <c r="O189" s="40"/>
      <c r="P189" s="40"/>
      <c r="Q189" s="40"/>
      <c r="S189" s="40" t="s">
        <v>334</v>
      </c>
      <c r="T189" s="40"/>
      <c r="U189" s="40"/>
      <c r="V189" s="40"/>
      <c r="W189" s="40"/>
      <c r="X189" s="40"/>
      <c r="Y189" s="40"/>
      <c r="Z189" s="40"/>
      <c r="AA189" s="40"/>
      <c r="AB189" s="40"/>
      <c r="AC189" s="40"/>
      <c r="AD189" s="40"/>
      <c r="AE189" s="40"/>
    </row>
    <row r="190" spans="4:31" s="15" customFormat="1" hidden="1">
      <c r="D190" s="40" t="s">
        <v>69</v>
      </c>
      <c r="E190" s="40"/>
      <c r="F190" s="40"/>
      <c r="G190" s="40"/>
      <c r="H190" s="40"/>
      <c r="I190" s="40"/>
      <c r="J190" s="40"/>
      <c r="K190" s="40"/>
      <c r="L190" s="40"/>
      <c r="M190" s="40"/>
      <c r="N190" s="40"/>
      <c r="O190" s="40"/>
      <c r="P190" s="40"/>
      <c r="Q190" s="40"/>
      <c r="S190" s="40" t="s">
        <v>335</v>
      </c>
      <c r="T190" s="40"/>
      <c r="U190" s="40"/>
      <c r="V190" s="40"/>
      <c r="W190" s="40"/>
      <c r="X190" s="40"/>
      <c r="Y190" s="40"/>
      <c r="Z190" s="40"/>
      <c r="AA190" s="40"/>
      <c r="AB190" s="40"/>
      <c r="AC190" s="40"/>
      <c r="AD190" s="40"/>
      <c r="AE190" s="40"/>
    </row>
    <row r="191" spans="4:31" s="15" customFormat="1" hidden="1">
      <c r="D191" s="40" t="s">
        <v>71</v>
      </c>
      <c r="E191" s="40"/>
      <c r="F191" s="40"/>
      <c r="G191" s="40"/>
      <c r="H191" s="40"/>
      <c r="I191" s="40"/>
      <c r="J191" s="40"/>
      <c r="K191" s="40"/>
      <c r="L191" s="40"/>
      <c r="M191" s="40"/>
      <c r="N191" s="40"/>
      <c r="O191" s="40"/>
      <c r="P191" s="40"/>
      <c r="Q191" s="40"/>
      <c r="S191" s="40" t="s">
        <v>336</v>
      </c>
      <c r="T191" s="40"/>
      <c r="U191" s="40"/>
      <c r="V191" s="40"/>
      <c r="W191" s="40"/>
      <c r="X191" s="40"/>
      <c r="Y191" s="40"/>
      <c r="Z191" s="40"/>
      <c r="AA191" s="40"/>
      <c r="AB191" s="40"/>
      <c r="AC191" s="40"/>
      <c r="AD191" s="40"/>
      <c r="AE191" s="40"/>
    </row>
    <row r="192" spans="4:31" s="15" customFormat="1" hidden="1">
      <c r="D192" s="40" t="s">
        <v>73</v>
      </c>
      <c r="E192" s="40"/>
      <c r="F192" s="40"/>
      <c r="G192" s="40"/>
      <c r="H192" s="40"/>
      <c r="I192" s="40"/>
      <c r="J192" s="40"/>
      <c r="K192" s="40"/>
      <c r="L192" s="40"/>
      <c r="M192" s="40"/>
      <c r="N192" s="40"/>
      <c r="O192" s="40"/>
      <c r="P192" s="40"/>
      <c r="Q192" s="40"/>
      <c r="S192" s="40" t="s">
        <v>337</v>
      </c>
      <c r="T192" s="40"/>
      <c r="U192" s="40"/>
      <c r="V192" s="40"/>
      <c r="W192" s="40"/>
      <c r="X192" s="40"/>
      <c r="Y192" s="40"/>
      <c r="Z192" s="40"/>
      <c r="AA192" s="40"/>
      <c r="AB192" s="40"/>
      <c r="AC192" s="40"/>
      <c r="AD192" s="40"/>
      <c r="AE192" s="40"/>
    </row>
    <row r="193" spans="4:31" s="15" customFormat="1" hidden="1">
      <c r="D193" s="40" t="s">
        <v>75</v>
      </c>
      <c r="E193" s="40"/>
      <c r="F193" s="40"/>
      <c r="G193" s="40"/>
      <c r="H193" s="40"/>
      <c r="I193" s="40"/>
      <c r="J193" s="40"/>
      <c r="K193" s="40"/>
      <c r="L193" s="40"/>
      <c r="M193" s="40"/>
      <c r="N193" s="40"/>
      <c r="O193" s="40"/>
      <c r="P193" s="40"/>
      <c r="Q193" s="40"/>
      <c r="S193" s="40" t="s">
        <v>338</v>
      </c>
      <c r="T193" s="40"/>
      <c r="U193" s="40"/>
      <c r="V193" s="40"/>
      <c r="W193" s="40"/>
      <c r="X193" s="40"/>
      <c r="Y193" s="40"/>
      <c r="Z193" s="40"/>
      <c r="AA193" s="40"/>
      <c r="AB193" s="40"/>
      <c r="AC193" s="40"/>
      <c r="AD193" s="40"/>
      <c r="AE193" s="40"/>
    </row>
    <row r="194" spans="4:31" s="15" customFormat="1" hidden="1">
      <c r="D194" s="40" t="s">
        <v>77</v>
      </c>
      <c r="E194" s="40"/>
      <c r="F194" s="40"/>
      <c r="G194" s="40"/>
      <c r="H194" s="40"/>
      <c r="I194" s="40"/>
      <c r="J194" s="40"/>
      <c r="K194" s="40"/>
      <c r="L194" s="40"/>
      <c r="M194" s="40"/>
      <c r="N194" s="40"/>
      <c r="O194" s="40"/>
      <c r="P194" s="40"/>
      <c r="Q194" s="40"/>
      <c r="S194" s="40" t="s">
        <v>339</v>
      </c>
      <c r="T194" s="40"/>
      <c r="U194" s="40"/>
      <c r="V194" s="40"/>
      <c r="W194" s="40"/>
      <c r="X194" s="40"/>
      <c r="Y194" s="40"/>
      <c r="Z194" s="40"/>
      <c r="AA194" s="40"/>
      <c r="AB194" s="40"/>
      <c r="AC194" s="40"/>
      <c r="AD194" s="40"/>
      <c r="AE194" s="40"/>
    </row>
    <row r="195" spans="4:31" s="15" customFormat="1" hidden="1">
      <c r="D195" s="40" t="s">
        <v>79</v>
      </c>
      <c r="E195" s="40"/>
      <c r="F195" s="40"/>
      <c r="G195" s="40"/>
      <c r="H195" s="40"/>
      <c r="I195" s="40"/>
      <c r="J195" s="40"/>
      <c r="K195" s="40"/>
      <c r="L195" s="40"/>
      <c r="M195" s="40"/>
      <c r="N195" s="40"/>
      <c r="O195" s="40"/>
      <c r="P195" s="40"/>
      <c r="Q195" s="40"/>
      <c r="S195" s="40" t="s">
        <v>340</v>
      </c>
      <c r="T195" s="40"/>
      <c r="U195" s="40"/>
      <c r="V195" s="40"/>
      <c r="W195" s="40"/>
      <c r="X195" s="40"/>
      <c r="Y195" s="40"/>
      <c r="Z195" s="40"/>
      <c r="AA195" s="40"/>
      <c r="AB195" s="40"/>
      <c r="AC195" s="40"/>
      <c r="AD195" s="40"/>
      <c r="AE195" s="40"/>
    </row>
    <row r="196" spans="4:31" s="15" customFormat="1" hidden="1">
      <c r="D196" s="40" t="s">
        <v>81</v>
      </c>
      <c r="E196" s="40"/>
      <c r="F196" s="40"/>
      <c r="G196" s="40"/>
      <c r="H196" s="40"/>
      <c r="I196" s="40"/>
      <c r="J196" s="40"/>
      <c r="K196" s="40"/>
      <c r="L196" s="40"/>
      <c r="M196" s="40"/>
      <c r="N196" s="40"/>
      <c r="O196" s="40"/>
      <c r="P196" s="40"/>
      <c r="Q196" s="40"/>
      <c r="S196" s="40" t="s">
        <v>341</v>
      </c>
      <c r="T196" s="40"/>
      <c r="U196" s="40"/>
      <c r="V196" s="40"/>
      <c r="W196" s="40"/>
      <c r="X196" s="40"/>
      <c r="Y196" s="40"/>
      <c r="Z196" s="40"/>
      <c r="AA196" s="40"/>
      <c r="AB196" s="40"/>
      <c r="AC196" s="40"/>
      <c r="AD196" s="40"/>
      <c r="AE196" s="40"/>
    </row>
    <row r="197" spans="4:31" s="15" customFormat="1" hidden="1">
      <c r="D197" s="40" t="s">
        <v>83</v>
      </c>
      <c r="E197" s="40"/>
      <c r="F197" s="40"/>
      <c r="G197" s="40"/>
      <c r="H197" s="40"/>
      <c r="I197" s="40"/>
      <c r="J197" s="40"/>
      <c r="K197" s="40"/>
      <c r="L197" s="40"/>
      <c r="M197" s="40"/>
      <c r="N197" s="40"/>
      <c r="O197" s="40"/>
      <c r="P197" s="40"/>
      <c r="Q197" s="40"/>
      <c r="S197" s="40" t="s">
        <v>342</v>
      </c>
      <c r="T197" s="40"/>
      <c r="U197" s="40"/>
      <c r="V197" s="40"/>
      <c r="W197" s="40"/>
      <c r="X197" s="40"/>
      <c r="Y197" s="40"/>
      <c r="Z197" s="40"/>
      <c r="AA197" s="40"/>
      <c r="AB197" s="40"/>
      <c r="AC197" s="40"/>
      <c r="AD197" s="40"/>
      <c r="AE197" s="40"/>
    </row>
    <row r="198" spans="4:31" s="15" customFormat="1" hidden="1">
      <c r="D198" s="40" t="s">
        <v>85</v>
      </c>
      <c r="E198" s="40"/>
      <c r="F198" s="40"/>
      <c r="G198" s="40"/>
      <c r="H198" s="40"/>
      <c r="I198" s="40"/>
      <c r="J198" s="40"/>
      <c r="K198" s="40"/>
      <c r="L198" s="40"/>
      <c r="M198" s="40"/>
      <c r="N198" s="40"/>
      <c r="O198" s="40"/>
      <c r="P198" s="40"/>
      <c r="Q198" s="40"/>
      <c r="S198" s="40" t="s">
        <v>343</v>
      </c>
      <c r="T198" s="40"/>
      <c r="U198" s="40"/>
      <c r="V198" s="40"/>
      <c r="W198" s="40"/>
      <c r="X198" s="40"/>
      <c r="Y198" s="40"/>
      <c r="Z198" s="40"/>
      <c r="AA198" s="40"/>
      <c r="AB198" s="40"/>
      <c r="AC198" s="40"/>
      <c r="AD198" s="40"/>
      <c r="AE198" s="40"/>
    </row>
    <row r="199" spans="4:31" s="15" customFormat="1" hidden="1">
      <c r="D199" s="40" t="s">
        <v>87</v>
      </c>
      <c r="E199" s="40"/>
      <c r="F199" s="40"/>
      <c r="G199" s="40"/>
      <c r="H199" s="40"/>
      <c r="I199" s="40"/>
      <c r="J199" s="40"/>
      <c r="K199" s="40"/>
      <c r="L199" s="40"/>
      <c r="M199" s="40"/>
      <c r="N199" s="40"/>
      <c r="O199" s="40"/>
      <c r="P199" s="40"/>
      <c r="Q199" s="40"/>
      <c r="S199" s="40" t="s">
        <v>344</v>
      </c>
      <c r="T199" s="40"/>
      <c r="U199" s="40"/>
      <c r="V199" s="40"/>
      <c r="W199" s="40"/>
      <c r="X199" s="40"/>
      <c r="Y199" s="40"/>
      <c r="Z199" s="40"/>
      <c r="AA199" s="40"/>
      <c r="AB199" s="40"/>
      <c r="AC199" s="40"/>
      <c r="AD199" s="40"/>
      <c r="AE199" s="40"/>
    </row>
    <row r="200" spans="4:31" s="15" customFormat="1" hidden="1">
      <c r="D200" s="40" t="s">
        <v>89</v>
      </c>
      <c r="E200" s="40"/>
      <c r="F200" s="40"/>
      <c r="G200" s="40"/>
      <c r="H200" s="40"/>
      <c r="I200" s="40"/>
      <c r="J200" s="40"/>
      <c r="K200" s="40"/>
      <c r="L200" s="40"/>
      <c r="M200" s="40"/>
      <c r="N200" s="40"/>
      <c r="O200" s="40"/>
      <c r="P200" s="40"/>
      <c r="Q200" s="40"/>
      <c r="S200" s="40" t="s">
        <v>345</v>
      </c>
      <c r="T200" s="40"/>
      <c r="U200" s="40"/>
      <c r="V200" s="40"/>
      <c r="W200" s="40"/>
      <c r="X200" s="40"/>
      <c r="Y200" s="40"/>
      <c r="Z200" s="40"/>
      <c r="AA200" s="40"/>
      <c r="AB200" s="40"/>
      <c r="AC200" s="40"/>
      <c r="AD200" s="40"/>
      <c r="AE200" s="40"/>
    </row>
    <row r="201" spans="4:31" s="15" customFormat="1" hidden="1">
      <c r="D201" s="40" t="s">
        <v>91</v>
      </c>
      <c r="E201" s="40"/>
      <c r="F201" s="40"/>
      <c r="G201" s="40"/>
      <c r="H201" s="40"/>
      <c r="I201" s="40"/>
      <c r="J201" s="40"/>
      <c r="K201" s="40"/>
      <c r="L201" s="40"/>
      <c r="M201" s="40"/>
      <c r="N201" s="40"/>
      <c r="O201" s="40"/>
      <c r="P201" s="40"/>
      <c r="Q201" s="40"/>
      <c r="S201" s="40" t="s">
        <v>346</v>
      </c>
      <c r="T201" s="40"/>
      <c r="U201" s="40"/>
      <c r="V201" s="40"/>
      <c r="W201" s="40"/>
      <c r="X201" s="40"/>
      <c r="Y201" s="40"/>
      <c r="Z201" s="40"/>
      <c r="AA201" s="40"/>
      <c r="AB201" s="40"/>
      <c r="AC201" s="40"/>
      <c r="AD201" s="40"/>
      <c r="AE201" s="40"/>
    </row>
    <row r="202" spans="4:31" s="15" customFormat="1" hidden="1">
      <c r="D202" s="40" t="s">
        <v>93</v>
      </c>
      <c r="E202" s="40"/>
      <c r="F202" s="40"/>
      <c r="G202" s="40"/>
      <c r="H202" s="40"/>
      <c r="I202" s="40"/>
      <c r="J202" s="40"/>
      <c r="K202" s="40"/>
      <c r="L202" s="40"/>
      <c r="M202" s="40"/>
      <c r="N202" s="40"/>
      <c r="O202" s="40"/>
      <c r="P202" s="40"/>
      <c r="Q202" s="40"/>
      <c r="S202" s="40" t="s">
        <v>347</v>
      </c>
      <c r="T202" s="40"/>
      <c r="U202" s="40"/>
      <c r="V202" s="40"/>
      <c r="W202" s="40"/>
      <c r="X202" s="40"/>
      <c r="Y202" s="40"/>
      <c r="Z202" s="40"/>
      <c r="AA202" s="40"/>
      <c r="AB202" s="40"/>
      <c r="AC202" s="40"/>
      <c r="AD202" s="40"/>
      <c r="AE202" s="40"/>
    </row>
    <row r="203" spans="4:31" s="15" customFormat="1" hidden="1">
      <c r="D203" s="40" t="s">
        <v>95</v>
      </c>
      <c r="E203" s="40"/>
      <c r="F203" s="40"/>
      <c r="G203" s="40"/>
      <c r="H203" s="40"/>
      <c r="I203" s="40"/>
      <c r="J203" s="40"/>
      <c r="K203" s="40"/>
      <c r="L203" s="40"/>
      <c r="M203" s="40"/>
      <c r="N203" s="40"/>
      <c r="O203" s="40"/>
      <c r="P203" s="40"/>
      <c r="Q203" s="40"/>
      <c r="S203" s="40" t="s">
        <v>348</v>
      </c>
      <c r="T203" s="40"/>
      <c r="U203" s="40"/>
      <c r="V203" s="40"/>
      <c r="W203" s="40"/>
      <c r="X203" s="40"/>
      <c r="Y203" s="40"/>
      <c r="Z203" s="40"/>
      <c r="AA203" s="40"/>
      <c r="AB203" s="40"/>
      <c r="AC203" s="40"/>
      <c r="AD203" s="40"/>
      <c r="AE203" s="40"/>
    </row>
    <row r="204" spans="4:31" s="15" customFormat="1" hidden="1">
      <c r="D204" s="40" t="s">
        <v>97</v>
      </c>
      <c r="E204" s="40"/>
      <c r="F204" s="40"/>
      <c r="G204" s="40"/>
      <c r="H204" s="40"/>
      <c r="I204" s="40"/>
      <c r="J204" s="40"/>
      <c r="K204" s="40"/>
      <c r="L204" s="40"/>
      <c r="M204" s="40"/>
      <c r="N204" s="40"/>
      <c r="O204" s="40"/>
      <c r="P204" s="40"/>
      <c r="Q204" s="40"/>
      <c r="S204" s="40" t="s">
        <v>349</v>
      </c>
      <c r="T204" s="40"/>
      <c r="U204" s="40"/>
      <c r="V204" s="40"/>
      <c r="W204" s="40"/>
      <c r="X204" s="40"/>
      <c r="Y204" s="40"/>
      <c r="Z204" s="40"/>
      <c r="AA204" s="40"/>
      <c r="AB204" s="40"/>
      <c r="AC204" s="40"/>
      <c r="AD204" s="40"/>
      <c r="AE204" s="40"/>
    </row>
    <row r="205" spans="4:31" s="15" customFormat="1" hidden="1">
      <c r="D205" s="40" t="s">
        <v>99</v>
      </c>
      <c r="E205" s="40"/>
      <c r="F205" s="40"/>
      <c r="G205" s="40"/>
      <c r="H205" s="40"/>
      <c r="I205" s="40"/>
      <c r="J205" s="40"/>
      <c r="K205" s="40"/>
      <c r="L205" s="40"/>
      <c r="M205" s="40"/>
      <c r="N205" s="40"/>
      <c r="O205" s="40"/>
      <c r="P205" s="40"/>
      <c r="Q205" s="40"/>
      <c r="S205" s="40" t="s">
        <v>350</v>
      </c>
      <c r="T205" s="40"/>
      <c r="U205" s="40"/>
      <c r="V205" s="40"/>
      <c r="W205" s="40"/>
      <c r="X205" s="40"/>
      <c r="Y205" s="40"/>
      <c r="Z205" s="40"/>
      <c r="AA205" s="40"/>
      <c r="AB205" s="40"/>
      <c r="AC205" s="40"/>
      <c r="AD205" s="40"/>
      <c r="AE205" s="40"/>
    </row>
    <row r="206" spans="4:31" s="15" customFormat="1" hidden="1">
      <c r="D206" s="40" t="s">
        <v>100</v>
      </c>
      <c r="E206" s="40"/>
      <c r="F206" s="40"/>
      <c r="G206" s="40"/>
      <c r="H206" s="40"/>
      <c r="I206" s="40"/>
      <c r="J206" s="40"/>
      <c r="K206" s="40"/>
      <c r="L206" s="40"/>
      <c r="M206" s="40"/>
      <c r="N206" s="40"/>
      <c r="O206" s="40"/>
      <c r="P206" s="40"/>
      <c r="Q206" s="40"/>
      <c r="S206" s="40" t="s">
        <v>351</v>
      </c>
      <c r="T206" s="40"/>
      <c r="U206" s="40"/>
      <c r="V206" s="40"/>
      <c r="W206" s="40"/>
      <c r="X206" s="40"/>
      <c r="Y206" s="40"/>
      <c r="Z206" s="40"/>
      <c r="AA206" s="40"/>
      <c r="AB206" s="40"/>
      <c r="AC206" s="40"/>
      <c r="AD206" s="40"/>
      <c r="AE206" s="40"/>
    </row>
    <row r="207" spans="4:31" s="15" customFormat="1" hidden="1">
      <c r="D207" s="40" t="s">
        <v>101</v>
      </c>
      <c r="E207" s="40"/>
      <c r="F207" s="40"/>
      <c r="G207" s="40"/>
      <c r="H207" s="40"/>
      <c r="I207" s="40"/>
      <c r="J207" s="40"/>
      <c r="K207" s="40"/>
      <c r="L207" s="40"/>
      <c r="M207" s="40"/>
      <c r="N207" s="40"/>
      <c r="O207" s="40"/>
      <c r="P207" s="40"/>
      <c r="Q207" s="40"/>
      <c r="S207" s="40" t="s">
        <v>352</v>
      </c>
      <c r="T207" s="40"/>
      <c r="U207" s="40"/>
      <c r="V207" s="40"/>
      <c r="W207" s="40"/>
      <c r="X207" s="40"/>
      <c r="Y207" s="40"/>
      <c r="Z207" s="40"/>
      <c r="AA207" s="40"/>
      <c r="AB207" s="40"/>
      <c r="AC207" s="40"/>
      <c r="AD207" s="40"/>
      <c r="AE207" s="40"/>
    </row>
    <row r="208" spans="4:31" s="15" customFormat="1" hidden="1">
      <c r="S208" s="40" t="s">
        <v>353</v>
      </c>
      <c r="T208" s="40"/>
      <c r="U208" s="40"/>
      <c r="V208" s="40"/>
      <c r="W208" s="40"/>
      <c r="X208" s="40"/>
      <c r="Y208" s="40"/>
      <c r="Z208" s="40"/>
      <c r="AA208" s="40"/>
      <c r="AB208" s="40"/>
      <c r="AC208" s="40"/>
      <c r="AD208" s="40"/>
      <c r="AE208" s="40"/>
    </row>
    <row r="209" spans="19:31" s="15" customFormat="1" hidden="1">
      <c r="S209" s="40" t="s">
        <v>354</v>
      </c>
      <c r="T209" s="40"/>
      <c r="U209" s="40"/>
      <c r="V209" s="40"/>
      <c r="W209" s="40"/>
      <c r="X209" s="40"/>
      <c r="Y209" s="40"/>
      <c r="Z209" s="40"/>
      <c r="AA209" s="40"/>
      <c r="AB209" s="40"/>
      <c r="AC209" s="40"/>
      <c r="AD209" s="40"/>
      <c r="AE209" s="40"/>
    </row>
    <row r="210" spans="19:31" s="15" customFormat="1" hidden="1">
      <c r="S210" s="40" t="s">
        <v>355</v>
      </c>
      <c r="T210" s="40"/>
      <c r="U210" s="40"/>
      <c r="V210" s="40"/>
      <c r="W210" s="40"/>
      <c r="X210" s="40"/>
      <c r="Y210" s="40"/>
      <c r="Z210" s="40"/>
      <c r="AA210" s="40"/>
      <c r="AB210" s="40"/>
      <c r="AC210" s="40"/>
      <c r="AD210" s="40"/>
      <c r="AE210" s="40"/>
    </row>
    <row r="211" spans="19:31" s="15" customFormat="1" hidden="1">
      <c r="S211" s="40" t="s">
        <v>356</v>
      </c>
      <c r="T211" s="40"/>
      <c r="U211" s="40"/>
      <c r="V211" s="40"/>
      <c r="W211" s="40"/>
      <c r="X211" s="40"/>
      <c r="Y211" s="40"/>
      <c r="Z211" s="40"/>
      <c r="AA211" s="40"/>
      <c r="AB211" s="40"/>
      <c r="AC211" s="40"/>
      <c r="AD211" s="40"/>
      <c r="AE211" s="40"/>
    </row>
    <row r="212" spans="19:31" s="15" customFormat="1" hidden="1">
      <c r="S212" s="40" t="s">
        <v>357</v>
      </c>
      <c r="T212" s="40"/>
      <c r="U212" s="40"/>
      <c r="V212" s="40"/>
      <c r="W212" s="40"/>
      <c r="X212" s="40"/>
      <c r="Y212" s="40"/>
      <c r="Z212" s="40"/>
      <c r="AA212" s="40"/>
      <c r="AB212" s="40"/>
      <c r="AC212" s="40"/>
      <c r="AD212" s="40"/>
      <c r="AE212" s="40"/>
    </row>
    <row r="213" spans="19:31" s="15" customFormat="1" hidden="1">
      <c r="S213" s="40" t="s">
        <v>358</v>
      </c>
      <c r="T213" s="40"/>
      <c r="U213" s="40"/>
      <c r="V213" s="40"/>
      <c r="W213" s="40"/>
      <c r="X213" s="40"/>
      <c r="Y213" s="40"/>
      <c r="Z213" s="40"/>
      <c r="AA213" s="40"/>
      <c r="AB213" s="40"/>
      <c r="AC213" s="40"/>
      <c r="AD213" s="40"/>
      <c r="AE213" s="40"/>
    </row>
    <row r="214" spans="19:31" s="15" customFormat="1" hidden="1">
      <c r="S214" s="40" t="s">
        <v>359</v>
      </c>
      <c r="T214" s="40"/>
      <c r="U214" s="40"/>
      <c r="V214" s="40"/>
      <c r="W214" s="40"/>
      <c r="X214" s="40"/>
      <c r="Y214" s="40"/>
      <c r="Z214" s="40"/>
      <c r="AA214" s="40"/>
      <c r="AB214" s="40"/>
      <c r="AC214" s="40"/>
      <c r="AD214" s="40"/>
      <c r="AE214" s="40"/>
    </row>
    <row r="215" spans="19:31" s="15" customFormat="1" hidden="1">
      <c r="S215" s="40" t="s">
        <v>360</v>
      </c>
      <c r="T215" s="40"/>
      <c r="U215" s="40"/>
      <c r="V215" s="40"/>
      <c r="W215" s="40"/>
      <c r="X215" s="40"/>
      <c r="Y215" s="40"/>
      <c r="Z215" s="40"/>
      <c r="AA215" s="40"/>
      <c r="AB215" s="40"/>
      <c r="AC215" s="40"/>
      <c r="AD215" s="40"/>
      <c r="AE215" s="40"/>
    </row>
    <row r="216" spans="19:31" s="15" customFormat="1" hidden="1">
      <c r="S216" s="40" t="s">
        <v>361</v>
      </c>
      <c r="T216" s="40"/>
      <c r="U216" s="40"/>
      <c r="V216" s="40"/>
      <c r="W216" s="40"/>
      <c r="X216" s="40"/>
      <c r="Y216" s="40"/>
      <c r="Z216" s="40"/>
      <c r="AA216" s="40"/>
      <c r="AB216" s="40"/>
      <c r="AC216" s="40"/>
      <c r="AD216" s="40"/>
      <c r="AE216" s="40"/>
    </row>
    <row r="217" spans="19:31" s="15" customFormat="1" hidden="1">
      <c r="S217" s="40" t="s">
        <v>362</v>
      </c>
      <c r="T217" s="40"/>
      <c r="U217" s="40"/>
      <c r="V217" s="40"/>
      <c r="W217" s="40"/>
      <c r="X217" s="40"/>
      <c r="Y217" s="40"/>
      <c r="Z217" s="40"/>
      <c r="AA217" s="40"/>
      <c r="AB217" s="40"/>
      <c r="AC217" s="40"/>
      <c r="AD217" s="40"/>
      <c r="AE217" s="40"/>
    </row>
    <row r="218" spans="19:31" s="15" customFormat="1" hidden="1">
      <c r="S218" s="40" t="s">
        <v>363</v>
      </c>
      <c r="T218" s="40"/>
      <c r="U218" s="40"/>
      <c r="V218" s="40"/>
      <c r="W218" s="40"/>
      <c r="X218" s="40"/>
      <c r="Y218" s="40"/>
      <c r="Z218" s="40"/>
      <c r="AA218" s="40"/>
      <c r="AB218" s="40"/>
      <c r="AC218" s="40"/>
      <c r="AD218" s="40"/>
      <c r="AE218" s="40"/>
    </row>
    <row r="219" spans="19:31" s="15" customFormat="1" hidden="1">
      <c r="S219" s="40" t="s">
        <v>364</v>
      </c>
      <c r="T219" s="40"/>
      <c r="U219" s="40"/>
      <c r="V219" s="40"/>
      <c r="W219" s="40"/>
      <c r="X219" s="40"/>
      <c r="Y219" s="40"/>
      <c r="Z219" s="40"/>
      <c r="AA219" s="40"/>
      <c r="AB219" s="40"/>
      <c r="AC219" s="40"/>
      <c r="AD219" s="40"/>
      <c r="AE219" s="40"/>
    </row>
    <row r="220" spans="19:31" s="15" customFormat="1" hidden="1">
      <c r="S220" s="40" t="s">
        <v>365</v>
      </c>
      <c r="T220" s="40"/>
      <c r="U220" s="40"/>
      <c r="V220" s="40"/>
      <c r="W220" s="40"/>
      <c r="X220" s="40"/>
      <c r="Y220" s="40"/>
      <c r="Z220" s="40"/>
      <c r="AA220" s="40"/>
      <c r="AB220" s="40"/>
      <c r="AC220" s="40"/>
      <c r="AD220" s="40"/>
      <c r="AE220" s="40"/>
    </row>
    <row r="221" spans="19:31" s="15" customFormat="1" hidden="1">
      <c r="S221" s="40" t="s">
        <v>366</v>
      </c>
      <c r="T221" s="40"/>
      <c r="U221" s="40"/>
      <c r="V221" s="40"/>
      <c r="W221" s="40"/>
      <c r="X221" s="40"/>
      <c r="Y221" s="40"/>
      <c r="Z221" s="40"/>
      <c r="AA221" s="40"/>
      <c r="AB221" s="40"/>
      <c r="AC221" s="40"/>
      <c r="AD221" s="40"/>
      <c r="AE221" s="40"/>
    </row>
    <row r="222" spans="19:31" s="15" customFormat="1" hidden="1">
      <c r="S222" s="40" t="s">
        <v>367</v>
      </c>
      <c r="T222" s="40"/>
      <c r="U222" s="40"/>
      <c r="V222" s="40"/>
      <c r="W222" s="40"/>
      <c r="X222" s="40"/>
      <c r="Y222" s="40"/>
      <c r="Z222" s="40"/>
      <c r="AA222" s="40"/>
      <c r="AB222" s="40"/>
      <c r="AC222" s="40"/>
      <c r="AD222" s="40"/>
      <c r="AE222" s="40"/>
    </row>
    <row r="223" spans="19:31" s="15" customFormat="1" hidden="1">
      <c r="S223" s="40" t="s">
        <v>368</v>
      </c>
      <c r="T223" s="40"/>
      <c r="U223" s="40"/>
      <c r="V223" s="40"/>
      <c r="W223" s="40"/>
      <c r="X223" s="40"/>
      <c r="Y223" s="40"/>
      <c r="Z223" s="40"/>
      <c r="AA223" s="40"/>
      <c r="AB223" s="40"/>
      <c r="AC223" s="40"/>
      <c r="AD223" s="40"/>
      <c r="AE223" s="40"/>
    </row>
    <row r="224" spans="19:31" s="15" customFormat="1" hidden="1">
      <c r="S224" s="40" t="s">
        <v>369</v>
      </c>
      <c r="T224" s="40"/>
      <c r="U224" s="40"/>
      <c r="V224" s="40"/>
      <c r="W224" s="40"/>
      <c r="X224" s="40"/>
      <c r="Y224" s="40"/>
      <c r="Z224" s="40"/>
      <c r="AA224" s="40"/>
      <c r="AB224" s="40"/>
      <c r="AC224" s="40"/>
      <c r="AD224" s="40"/>
      <c r="AE224" s="40"/>
    </row>
    <row r="225" spans="19:31" s="15" customFormat="1" hidden="1">
      <c r="S225" s="40" t="s">
        <v>370</v>
      </c>
      <c r="T225" s="40"/>
      <c r="U225" s="40"/>
      <c r="V225" s="40"/>
      <c r="W225" s="40"/>
      <c r="X225" s="40"/>
      <c r="Y225" s="40"/>
      <c r="Z225" s="40"/>
      <c r="AA225" s="40"/>
      <c r="AB225" s="40"/>
      <c r="AC225" s="40"/>
      <c r="AD225" s="40"/>
      <c r="AE225" s="40"/>
    </row>
    <row r="226" spans="19:31" s="15" customFormat="1" hidden="1">
      <c r="S226" s="40" t="s">
        <v>371</v>
      </c>
      <c r="T226" s="40"/>
      <c r="U226" s="40"/>
      <c r="V226" s="40"/>
      <c r="W226" s="40"/>
      <c r="X226" s="40"/>
      <c r="Y226" s="40"/>
      <c r="Z226" s="40"/>
      <c r="AA226" s="40"/>
      <c r="AB226" s="40"/>
      <c r="AC226" s="40"/>
      <c r="AD226" s="40"/>
      <c r="AE226" s="40"/>
    </row>
    <row r="227" spans="19:31" s="15" customFormat="1" hidden="1">
      <c r="S227" s="40" t="s">
        <v>372</v>
      </c>
      <c r="T227" s="40"/>
      <c r="U227" s="40"/>
      <c r="V227" s="40"/>
      <c r="W227" s="40"/>
      <c r="X227" s="40"/>
      <c r="Y227" s="40"/>
      <c r="Z227" s="40"/>
      <c r="AA227" s="40"/>
      <c r="AB227" s="40"/>
      <c r="AC227" s="40"/>
      <c r="AD227" s="40"/>
      <c r="AE227" s="40"/>
    </row>
    <row r="228" spans="19:31" s="15" customFormat="1" hidden="1">
      <c r="S228" s="40" t="s">
        <v>373</v>
      </c>
      <c r="T228" s="40"/>
      <c r="U228" s="40"/>
      <c r="V228" s="40"/>
      <c r="W228" s="40"/>
      <c r="X228" s="40"/>
      <c r="Y228" s="40"/>
      <c r="Z228" s="40"/>
      <c r="AA228" s="40"/>
      <c r="AB228" s="40"/>
      <c r="AC228" s="40"/>
      <c r="AD228" s="40"/>
      <c r="AE228" s="40"/>
    </row>
    <row r="229" spans="19:31" s="15" customFormat="1" hidden="1">
      <c r="S229" s="40" t="s">
        <v>374</v>
      </c>
      <c r="T229" s="40"/>
      <c r="U229" s="40"/>
      <c r="V229" s="40"/>
      <c r="W229" s="40"/>
      <c r="X229" s="40"/>
      <c r="Y229" s="40"/>
      <c r="Z229" s="40"/>
      <c r="AA229" s="40"/>
      <c r="AB229" s="40"/>
      <c r="AC229" s="40"/>
      <c r="AD229" s="40"/>
      <c r="AE229" s="40"/>
    </row>
    <row r="230" spans="19:31" s="15" customFormat="1" hidden="1">
      <c r="S230" s="40" t="s">
        <v>375</v>
      </c>
      <c r="T230" s="40"/>
      <c r="U230" s="40"/>
      <c r="V230" s="40"/>
      <c r="W230" s="40"/>
      <c r="X230" s="40"/>
      <c r="Y230" s="40"/>
      <c r="Z230" s="40"/>
      <c r="AA230" s="40"/>
      <c r="AB230" s="40"/>
      <c r="AC230" s="40"/>
      <c r="AD230" s="40"/>
      <c r="AE230" s="40"/>
    </row>
    <row r="231" spans="19:31" s="15" customFormat="1" hidden="1">
      <c r="S231" s="40" t="s">
        <v>376</v>
      </c>
      <c r="T231" s="40"/>
      <c r="U231" s="40"/>
      <c r="V231" s="40"/>
      <c r="W231" s="40"/>
      <c r="X231" s="40"/>
      <c r="Y231" s="40"/>
      <c r="Z231" s="40"/>
      <c r="AA231" s="40"/>
      <c r="AB231" s="40"/>
      <c r="AC231" s="40"/>
      <c r="AD231" s="40"/>
      <c r="AE231" s="40"/>
    </row>
    <row r="232" spans="19:31" s="15" customFormat="1" hidden="1">
      <c r="S232" s="40" t="s">
        <v>377</v>
      </c>
      <c r="T232" s="40"/>
      <c r="U232" s="40"/>
      <c r="V232" s="40"/>
      <c r="W232" s="40"/>
      <c r="X232" s="40"/>
      <c r="Y232" s="40"/>
      <c r="Z232" s="40"/>
      <c r="AA232" s="40"/>
      <c r="AB232" s="40"/>
      <c r="AC232" s="40"/>
      <c r="AD232" s="40"/>
      <c r="AE232" s="40"/>
    </row>
    <row r="233" spans="19:31" s="15" customFormat="1" hidden="1">
      <c r="S233" s="40" t="s">
        <v>378</v>
      </c>
      <c r="T233" s="40"/>
      <c r="U233" s="40"/>
      <c r="V233" s="40"/>
      <c r="W233" s="40"/>
      <c r="X233" s="40"/>
      <c r="Y233" s="40"/>
      <c r="Z233" s="40"/>
      <c r="AA233" s="40"/>
      <c r="AB233" s="40"/>
      <c r="AC233" s="40"/>
      <c r="AD233" s="40"/>
      <c r="AE233" s="40"/>
    </row>
  </sheetData>
  <sheetProtection selectLockedCells="1"/>
  <mergeCells count="155">
    <mergeCell ref="B78:J78"/>
    <mergeCell ref="L78:P78"/>
    <mergeCell ref="R78:Z78"/>
    <mergeCell ref="AB78:AF78"/>
    <mergeCell ref="AH78:AP78"/>
    <mergeCell ref="AR78:AV78"/>
    <mergeCell ref="A65:A66"/>
    <mergeCell ref="B71:AV71"/>
    <mergeCell ref="B72:AV72"/>
    <mergeCell ref="B77:J77"/>
    <mergeCell ref="L77:P77"/>
    <mergeCell ref="R77:Z77"/>
    <mergeCell ref="AB77:AF77"/>
    <mergeCell ref="AH77:AP77"/>
    <mergeCell ref="AR77:AV77"/>
    <mergeCell ref="B63:C63"/>
    <mergeCell ref="E63:O63"/>
    <mergeCell ref="Q63:AA63"/>
    <mergeCell ref="AC63:AM63"/>
    <mergeCell ref="AO63:AV63"/>
    <mergeCell ref="B64:C64"/>
    <mergeCell ref="E64:O64"/>
    <mergeCell ref="Q64:AA64"/>
    <mergeCell ref="AC64:AM64"/>
    <mergeCell ref="AO64:AV64"/>
    <mergeCell ref="B61:C61"/>
    <mergeCell ref="E61:O61"/>
    <mergeCell ref="Q61:AA61"/>
    <mergeCell ref="AC61:AM61"/>
    <mergeCell ref="AO61:AV61"/>
    <mergeCell ref="B62:C62"/>
    <mergeCell ref="E62:O62"/>
    <mergeCell ref="Q62:AA62"/>
    <mergeCell ref="AC62:AM62"/>
    <mergeCell ref="AO62:AV62"/>
    <mergeCell ref="B59:C59"/>
    <mergeCell ref="E59:O59"/>
    <mergeCell ref="Q59:AA59"/>
    <mergeCell ref="AC59:AM59"/>
    <mergeCell ref="AO59:AV59"/>
    <mergeCell ref="B60:C60"/>
    <mergeCell ref="E60:O60"/>
    <mergeCell ref="Q60:AA60"/>
    <mergeCell ref="AC60:AM60"/>
    <mergeCell ref="AO60:AV60"/>
    <mergeCell ref="B57:C57"/>
    <mergeCell ref="E57:O57"/>
    <mergeCell ref="Q57:AA57"/>
    <mergeCell ref="AC57:AM57"/>
    <mergeCell ref="AO57:AV57"/>
    <mergeCell ref="B58:C58"/>
    <mergeCell ref="E58:O58"/>
    <mergeCell ref="Q58:AA58"/>
    <mergeCell ref="AC58:AM58"/>
    <mergeCell ref="AO58:AV58"/>
    <mergeCell ref="B53:C53"/>
    <mergeCell ref="E53:O53"/>
    <mergeCell ref="Q53:AA53"/>
    <mergeCell ref="AC53:AM53"/>
    <mergeCell ref="AO53:AV53"/>
    <mergeCell ref="B54:C54"/>
    <mergeCell ref="E54:O54"/>
    <mergeCell ref="Q54:AA54"/>
    <mergeCell ref="AC54:AM54"/>
    <mergeCell ref="AO54:AV54"/>
    <mergeCell ref="B51:C51"/>
    <mergeCell ref="E51:O51"/>
    <mergeCell ref="Q51:AA51"/>
    <mergeCell ref="AC51:AM51"/>
    <mergeCell ref="AO51:AV51"/>
    <mergeCell ref="B52:C52"/>
    <mergeCell ref="E52:O52"/>
    <mergeCell ref="Q52:AA52"/>
    <mergeCell ref="AC52:AM52"/>
    <mergeCell ref="AO52:AV52"/>
    <mergeCell ref="B49:C49"/>
    <mergeCell ref="E49:O49"/>
    <mergeCell ref="Q49:AA49"/>
    <mergeCell ref="AC49:AM49"/>
    <mergeCell ref="AO49:AV49"/>
    <mergeCell ref="B50:C50"/>
    <mergeCell ref="E50:O50"/>
    <mergeCell ref="Q50:AA50"/>
    <mergeCell ref="AC50:AM50"/>
    <mergeCell ref="AO50:AV50"/>
    <mergeCell ref="B47:C47"/>
    <mergeCell ref="E47:O47"/>
    <mergeCell ref="Q47:AA47"/>
    <mergeCell ref="AC47:AM47"/>
    <mergeCell ref="AO47:AV47"/>
    <mergeCell ref="B48:C48"/>
    <mergeCell ref="E48:O48"/>
    <mergeCell ref="Q48:AA48"/>
    <mergeCell ref="AC48:AM48"/>
    <mergeCell ref="AO48:AV48"/>
    <mergeCell ref="F41:T41"/>
    <mergeCell ref="AA41:AE41"/>
    <mergeCell ref="AJ41:AL41"/>
    <mergeCell ref="AM41:AQ41"/>
    <mergeCell ref="AR41:AV41"/>
    <mergeCell ref="A42:A43"/>
    <mergeCell ref="I44:X44"/>
    <mergeCell ref="AH44:AV44"/>
    <mergeCell ref="A45:A46"/>
    <mergeCell ref="F38:S38"/>
    <mergeCell ref="Y38:AG38"/>
    <mergeCell ref="AL38:AV38"/>
    <mergeCell ref="F39:T39"/>
    <mergeCell ref="AA39:AE39"/>
    <mergeCell ref="AJ39:AL39"/>
    <mergeCell ref="AM39:AQ39"/>
    <mergeCell ref="AR39:AV39"/>
    <mergeCell ref="F40:S40"/>
    <mergeCell ref="Y40:AG40"/>
    <mergeCell ref="AL40:AV40"/>
    <mergeCell ref="I33:S33"/>
    <mergeCell ref="AD33:AV33"/>
    <mergeCell ref="A34:A35"/>
    <mergeCell ref="F36:S36"/>
    <mergeCell ref="Y36:AG36"/>
    <mergeCell ref="AL36:AV36"/>
    <mergeCell ref="F37:T37"/>
    <mergeCell ref="AA37:AE37"/>
    <mergeCell ref="AJ37:AL37"/>
    <mergeCell ref="AM37:AQ37"/>
    <mergeCell ref="AR37:AV37"/>
    <mergeCell ref="G29:AA29"/>
    <mergeCell ref="I30:V30"/>
    <mergeCell ref="AL30:AV30"/>
    <mergeCell ref="G31:Q31"/>
    <mergeCell ref="Y31:AI31"/>
    <mergeCell ref="AL31:AV31"/>
    <mergeCell ref="H32:R32"/>
    <mergeCell ref="Y32:AI32"/>
    <mergeCell ref="AL32:AV32"/>
    <mergeCell ref="B26:F26"/>
    <mergeCell ref="G26:T26"/>
    <mergeCell ref="U26:Y26"/>
    <mergeCell ref="Z26:AK26"/>
    <mergeCell ref="AO26:AV26"/>
    <mergeCell ref="J27:AV27"/>
    <mergeCell ref="G28:M28"/>
    <mergeCell ref="R28:T28"/>
    <mergeCell ref="Z28:AF28"/>
    <mergeCell ref="AJ28:AP28"/>
    <mergeCell ref="AT28:AV28"/>
    <mergeCell ref="AO2:AV2"/>
    <mergeCell ref="B4:AW4"/>
    <mergeCell ref="F6:O6"/>
    <mergeCell ref="W6:AF6"/>
    <mergeCell ref="AM6:AV6"/>
    <mergeCell ref="G23:AV23"/>
    <mergeCell ref="M24:AC24"/>
    <mergeCell ref="AF24:AV24"/>
    <mergeCell ref="G25:AV25"/>
  </mergeCells>
  <conditionalFormatting sqref="T11">
    <cfRule type="cellIs" dxfId="3" priority="23" stopIfTrue="1" operator="equal">
      <formula>"SELECCIÓN - INCORRECTA"</formula>
    </cfRule>
  </conditionalFormatting>
  <conditionalFormatting sqref="T13">
    <cfRule type="cellIs" dxfId="2" priority="17" stopIfTrue="1" operator="equal">
      <formula>"SELECCIÓN - INCORRECTA"</formula>
    </cfRule>
  </conditionalFormatting>
  <conditionalFormatting sqref="Y67">
    <cfRule type="expression" dxfId="1" priority="19" stopIfTrue="1">
      <formula>#REF!</formula>
    </cfRule>
  </conditionalFormatting>
  <conditionalFormatting sqref="AF24:AV24">
    <cfRule type="cellIs" dxfId="0" priority="20" stopIfTrue="1" operator="equal">
      <formula>""</formula>
    </cfRule>
  </conditionalFormatting>
  <dataValidations count="17">
    <dataValidation type="list" allowBlank="1" showErrorMessage="1" sqref="AP2:AV2 W6:AF6" xr:uid="{00000000-0002-0000-0300-000000000000}">
      <formula1>grupocuentas</formula1>
      <formula2>0</formula2>
    </dataValidation>
    <dataValidation type="list" allowBlank="1" showErrorMessage="1" sqref="AO2" xr:uid="{00000000-0002-0000-0300-000001000000}">
      <formula1>"APERTURA,MODIFICACION,AMPLIACION"</formula1>
      <formula2>0</formula2>
    </dataValidation>
    <dataValidation type="list" allowBlank="1" showErrorMessage="1" sqref="G31:Q31" xr:uid="{00000000-0002-0000-0300-000002000000}">
      <formula1>$D$105:$D$121</formula1>
      <formula2>0</formula2>
    </dataValidation>
    <dataValidation type="list" allowBlank="1" showErrorMessage="1" sqref="I45:X45 AH45:AV45" xr:uid="{00000000-0002-0000-0300-000003000000}">
      <formula1>#REF!</formula1>
      <formula2>0</formula2>
    </dataValidation>
    <dataValidation type="list" allowBlank="1" showErrorMessage="1" sqref="AH44:AV44" xr:uid="{00000000-0002-0000-0300-000004000000}">
      <formula1>OFICINADEVENTAS</formula1>
      <formula2>0</formula2>
    </dataValidation>
    <dataValidation type="list" allowBlank="1" showErrorMessage="1" sqref="Y36:AH36 Y38:AH38 Y40:AH40" xr:uid="{00000000-0002-0000-0300-000005000000}">
      <formula1>FUNCION</formula1>
      <formula2>0</formula2>
    </dataValidation>
    <dataValidation type="list" allowBlank="1" showErrorMessage="1" sqref="I44:X44" xr:uid="{00000000-0002-0000-0300-000006000000}">
      <formula1>ZONADEVENTAS</formula1>
      <formula2>0</formula2>
    </dataValidation>
    <dataValidation type="list" allowBlank="1" showErrorMessage="1" sqref="I33:S33" xr:uid="{00000000-0002-0000-0300-000007000000}">
      <formula1>$S$85:$S$91</formula1>
      <formula2>0</formula2>
    </dataValidation>
    <dataValidation type="list" allowBlank="1" showErrorMessage="1" sqref="Y31:AI32 AL31:AV32 H32:R32" xr:uid="{00000000-0002-0000-0300-000008000000}">
      <formula1>INDIRECT($AJ$31)</formula1>
      <formula2>0</formula2>
    </dataValidation>
    <dataValidation type="list" allowBlank="1" showErrorMessage="1" sqref="F31" xr:uid="{00000000-0002-0000-0300-000009000000}">
      <formula1>RAMO</formula1>
      <formula2>0</formula2>
    </dataValidation>
    <dataValidation type="list" allowBlank="1" showErrorMessage="1" sqref="E47:O48 E53:O53" xr:uid="{00000000-0002-0000-0300-00000A000000}">
      <formula1>$AG$92</formula1>
      <formula2>0</formula2>
    </dataValidation>
    <dataValidation type="list" allowBlank="1" showErrorMessage="1" sqref="E49:O52 E54:O54" xr:uid="{00000000-0002-0000-0300-00000B000000}">
      <formula1>$AG$91</formula1>
      <formula2>0</formula2>
    </dataValidation>
    <dataValidation type="list" allowBlank="1" showErrorMessage="1" sqref="Q47:AA54" xr:uid="{00000000-0002-0000-0300-00000C000000}">
      <formula1>$AG$96</formula1>
      <formula2>0</formula2>
    </dataValidation>
    <dataValidation type="list" allowBlank="1" showErrorMessage="1" sqref="AC47:AM54" xr:uid="{00000000-0002-0000-0300-00000D000000}">
      <formula1>$AG$101</formula1>
      <formula2>0</formula2>
    </dataValidation>
    <dataValidation type="list" allowBlank="1" showErrorMessage="1" sqref="E57:O64" xr:uid="{00000000-0002-0000-0300-00000E000000}">
      <formula1>$AG$105:$AG$108</formula1>
      <formula2>0</formula2>
    </dataValidation>
    <dataValidation type="list" allowBlank="1" showErrorMessage="1" sqref="Q57:AA64" xr:uid="{00000000-0002-0000-0300-00000F000000}">
      <formula1>$AG$112:$AG$114</formula1>
      <formula2>0</formula2>
    </dataValidation>
    <dataValidation type="list" allowBlank="1" showErrorMessage="1" sqref="AC57:AM64" xr:uid="{00000000-0002-0000-0300-000010000000}">
      <formula1>CENTROSUMINISTRADOR</formula1>
      <formula2>0</formula2>
    </dataValidation>
  </dataValidations>
  <printOptions horizontalCentered="1" verticalCentered="1"/>
  <pageMargins left="0.43333333333333335" right="0.19652777777777777" top="0.35416666666666669" bottom="0.35416666666666669" header="0.51180555555555551" footer="0.51180555555555551"/>
  <pageSetup scale="58" orientation="portrait" useFirstPageNumber="1"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5146" r:id="rId3" name="Check Box 350">
              <controlPr defaultSize="0" autoFill="0" autoLine="0" autoPict="0">
                <anchor moveWithCells="1" sizeWithCells="1">
                  <from>
                    <xdr:col>17</xdr:col>
                    <xdr:colOff>0</xdr:colOff>
                    <xdr:row>8</xdr:row>
                    <xdr:rowOff>0</xdr:rowOff>
                  </from>
                  <to>
                    <xdr:col>19</xdr:col>
                    <xdr:colOff>9525</xdr:colOff>
                    <xdr:row>9</xdr:row>
                    <xdr:rowOff>28575</xdr:rowOff>
                  </to>
                </anchor>
              </controlPr>
            </control>
          </mc:Choice>
        </mc:AlternateContent>
        <mc:AlternateContent xmlns:mc="http://schemas.openxmlformats.org/markup-compatibility/2006">
          <mc:Choice Requires="x14">
            <control shapeId="5147" r:id="rId4" name="Check Box 356">
              <controlPr defaultSize="0" autoFill="0" autoLine="0" autoPict="0">
                <anchor moveWithCells="1" sizeWithCells="1">
                  <from>
                    <xdr:col>33</xdr:col>
                    <xdr:colOff>0</xdr:colOff>
                    <xdr:row>11</xdr:row>
                    <xdr:rowOff>161925</xdr:rowOff>
                  </from>
                  <to>
                    <xdr:col>34</xdr:col>
                    <xdr:colOff>95250</xdr:colOff>
                    <xdr:row>13</xdr:row>
                    <xdr:rowOff>19050</xdr:rowOff>
                  </to>
                </anchor>
              </controlPr>
            </control>
          </mc:Choice>
        </mc:AlternateContent>
        <mc:AlternateContent xmlns:mc="http://schemas.openxmlformats.org/markup-compatibility/2006">
          <mc:Choice Requires="x14">
            <control shapeId="5148" r:id="rId5" name="Check Box 357">
              <controlPr defaultSize="0" autoFill="0" autoLine="0" autoPict="0">
                <anchor moveWithCells="1" sizeWithCells="1">
                  <from>
                    <xdr:col>33</xdr:col>
                    <xdr:colOff>0</xdr:colOff>
                    <xdr:row>10</xdr:row>
                    <xdr:rowOff>142875</xdr:rowOff>
                  </from>
                  <to>
                    <xdr:col>34</xdr:col>
                    <xdr:colOff>95250</xdr:colOff>
                    <xdr:row>12</xdr:row>
                    <xdr:rowOff>0</xdr:rowOff>
                  </to>
                </anchor>
              </controlPr>
            </control>
          </mc:Choice>
        </mc:AlternateContent>
        <mc:AlternateContent xmlns:mc="http://schemas.openxmlformats.org/markup-compatibility/2006">
          <mc:Choice Requires="x14">
            <control shapeId="5149" r:id="rId6" name="Check Box 358">
              <controlPr defaultSize="0" autoFill="0" autoLine="0" autoPict="0">
                <anchor moveWithCells="1" sizeWithCells="1">
                  <from>
                    <xdr:col>33</xdr:col>
                    <xdr:colOff>0</xdr:colOff>
                    <xdr:row>9</xdr:row>
                    <xdr:rowOff>161925</xdr:rowOff>
                  </from>
                  <to>
                    <xdr:col>34</xdr:col>
                    <xdr:colOff>95250</xdr:colOff>
                    <xdr:row>11</xdr:row>
                    <xdr:rowOff>19050</xdr:rowOff>
                  </to>
                </anchor>
              </controlPr>
            </control>
          </mc:Choice>
        </mc:AlternateContent>
        <mc:AlternateContent xmlns:mc="http://schemas.openxmlformats.org/markup-compatibility/2006">
          <mc:Choice Requires="x14">
            <control shapeId="5150" r:id="rId7" name="Check Box 359">
              <controlPr defaultSize="0" autoFill="0" autoLine="0" autoPict="0">
                <anchor moveWithCells="1" sizeWithCells="1">
                  <from>
                    <xdr:col>33</xdr:col>
                    <xdr:colOff>0</xdr:colOff>
                    <xdr:row>8</xdr:row>
                    <xdr:rowOff>161925</xdr:rowOff>
                  </from>
                  <to>
                    <xdr:col>34</xdr:col>
                    <xdr:colOff>95250</xdr:colOff>
                    <xdr:row>10</xdr:row>
                    <xdr:rowOff>19050</xdr:rowOff>
                  </to>
                </anchor>
              </controlPr>
            </control>
          </mc:Choice>
        </mc:AlternateContent>
        <mc:AlternateContent xmlns:mc="http://schemas.openxmlformats.org/markup-compatibility/2006">
          <mc:Choice Requires="x14">
            <control shapeId="5151" r:id="rId8" name="Check Box 361">
              <controlPr defaultSize="0" autoFill="0" autoLine="0" autoPict="0">
                <anchor moveWithCells="1" sizeWithCells="1">
                  <from>
                    <xdr:col>33</xdr:col>
                    <xdr:colOff>0</xdr:colOff>
                    <xdr:row>7</xdr:row>
                    <xdr:rowOff>295275</xdr:rowOff>
                  </from>
                  <to>
                    <xdr:col>34</xdr:col>
                    <xdr:colOff>85725</xdr:colOff>
                    <xdr:row>9</xdr:row>
                    <xdr:rowOff>66675</xdr:rowOff>
                  </to>
                </anchor>
              </controlPr>
            </control>
          </mc:Choice>
        </mc:AlternateContent>
        <mc:AlternateContent xmlns:mc="http://schemas.openxmlformats.org/markup-compatibility/2006">
          <mc:Choice Requires="x14">
            <control shapeId="5152" r:id="rId9" name="Check Box 364">
              <controlPr defaultSize="0" autoFill="0" autoLine="0" autoPict="0">
                <anchor moveWithCells="1" sizeWithCells="1">
                  <from>
                    <xdr:col>33</xdr:col>
                    <xdr:colOff>0</xdr:colOff>
                    <xdr:row>13</xdr:row>
                    <xdr:rowOff>76200</xdr:rowOff>
                  </from>
                  <to>
                    <xdr:col>34</xdr:col>
                    <xdr:colOff>95250</xdr:colOff>
                    <xdr:row>15</xdr:row>
                    <xdr:rowOff>133350</xdr:rowOff>
                  </to>
                </anchor>
              </controlPr>
            </control>
          </mc:Choice>
        </mc:AlternateContent>
        <mc:AlternateContent xmlns:mc="http://schemas.openxmlformats.org/markup-compatibility/2006">
          <mc:Choice Requires="x14">
            <control shapeId="5155" r:id="rId10" name="Check Box 348">
              <controlPr defaultSize="0" autoFill="0" autoLine="0" autoPict="0">
                <anchor moveWithCells="1" sizeWithCells="1">
                  <from>
                    <xdr:col>1</xdr:col>
                    <xdr:colOff>0</xdr:colOff>
                    <xdr:row>7</xdr:row>
                    <xdr:rowOff>180975</xdr:rowOff>
                  </from>
                  <to>
                    <xdr:col>2</xdr:col>
                    <xdr:colOff>95250</xdr:colOff>
                    <xdr:row>9</xdr:row>
                    <xdr:rowOff>38100</xdr:rowOff>
                  </to>
                </anchor>
              </controlPr>
            </control>
          </mc:Choice>
        </mc:AlternateContent>
        <mc:AlternateContent xmlns:mc="http://schemas.openxmlformats.org/markup-compatibility/2006">
          <mc:Choice Requires="x14">
            <control shapeId="5156" r:id="rId11" name="Check Box 18">
              <controlPr defaultSize="0" autoFill="0" autoLine="0" autoPict="0">
                <anchor moveWithCells="1" sizeWithCells="1">
                  <from>
                    <xdr:col>33</xdr:col>
                    <xdr:colOff>0</xdr:colOff>
                    <xdr:row>13</xdr:row>
                    <xdr:rowOff>0</xdr:rowOff>
                  </from>
                  <to>
                    <xdr:col>34</xdr:col>
                    <xdr:colOff>95250</xdr:colOff>
                    <xdr:row>14</xdr:row>
                    <xdr:rowOff>28575</xdr:rowOff>
                  </to>
                </anchor>
              </controlPr>
            </control>
          </mc:Choice>
        </mc:AlternateContent>
        <mc:AlternateContent xmlns:mc="http://schemas.openxmlformats.org/markup-compatibility/2006">
          <mc:Choice Requires="x14">
            <control shapeId="5157" r:id="rId12" name="Check Box 19">
              <controlPr defaultSize="0" autoFill="0" autoLine="0" autoPict="0">
                <anchor moveWithCells="1" sizeWithCells="1">
                  <from>
                    <xdr:col>17</xdr:col>
                    <xdr:colOff>0</xdr:colOff>
                    <xdr:row>8</xdr:row>
                    <xdr:rowOff>161925</xdr:rowOff>
                  </from>
                  <to>
                    <xdr:col>19</xdr:col>
                    <xdr:colOff>28575</xdr:colOff>
                    <xdr:row>10</xdr:row>
                    <xdr:rowOff>19050</xdr:rowOff>
                  </to>
                </anchor>
              </controlPr>
            </control>
          </mc:Choice>
        </mc:AlternateContent>
        <mc:AlternateContent xmlns:mc="http://schemas.openxmlformats.org/markup-compatibility/2006">
          <mc:Choice Requires="x14">
            <control shapeId="5160" r:id="rId13" name="Check Box 22">
              <controlPr defaultSize="0" autoFill="0" autoLine="0" autoPict="0">
                <anchor moveWithCells="1" sizeWithCells="1">
                  <from>
                    <xdr:col>16</xdr:col>
                    <xdr:colOff>114300</xdr:colOff>
                    <xdr:row>64</xdr:row>
                    <xdr:rowOff>0</xdr:rowOff>
                  </from>
                  <to>
                    <xdr:col>19</xdr:col>
                    <xdr:colOff>38100</xdr:colOff>
                    <xdr:row>64</xdr:row>
                    <xdr:rowOff>0</xdr:rowOff>
                  </to>
                </anchor>
              </controlPr>
            </control>
          </mc:Choice>
        </mc:AlternateContent>
        <mc:AlternateContent xmlns:mc="http://schemas.openxmlformats.org/markup-compatibility/2006">
          <mc:Choice Requires="x14">
            <control shapeId="5161" r:id="rId14" name="Check Box 23">
              <controlPr defaultSize="0" autoFill="0" autoLine="0" autoPict="0">
                <anchor moveWithCells="1" sizeWithCells="1">
                  <from>
                    <xdr:col>21</xdr:col>
                    <xdr:colOff>9525</xdr:colOff>
                    <xdr:row>64</xdr:row>
                    <xdr:rowOff>0</xdr:rowOff>
                  </from>
                  <to>
                    <xdr:col>22</xdr:col>
                    <xdr:colOff>104775</xdr:colOff>
                    <xdr:row>64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99"/>
  <sheetViews>
    <sheetView showGridLines="0" workbookViewId="0">
      <pane ySplit="1" topLeftCell="A8" activePane="bottomLeft" state="frozen"/>
      <selection activeCell="AO2" sqref="AO2:AV2"/>
      <selection pane="bottomLeft" activeCell="A32" sqref="A32"/>
    </sheetView>
  </sheetViews>
  <sheetFormatPr defaultColWidth="9.140625" defaultRowHeight="12.75"/>
  <cols>
    <col min="1" max="5" width="33.5703125" customWidth="1"/>
  </cols>
  <sheetData>
    <row r="1" spans="1:5" ht="27">
      <c r="A1" s="47" t="s">
        <v>486</v>
      </c>
      <c r="B1" s="47" t="s">
        <v>487</v>
      </c>
      <c r="C1" s="47" t="s">
        <v>488</v>
      </c>
      <c r="D1" s="47" t="s">
        <v>183</v>
      </c>
      <c r="E1" s="47" t="s">
        <v>489</v>
      </c>
    </row>
    <row r="2" spans="1:5" ht="15.75">
      <c r="A2" s="13" t="s">
        <v>240</v>
      </c>
      <c r="B2" s="13" t="s">
        <v>240</v>
      </c>
      <c r="C2" s="13" t="s">
        <v>240</v>
      </c>
      <c r="D2" s="13" t="s">
        <v>240</v>
      </c>
      <c r="E2" s="13" t="s">
        <v>240</v>
      </c>
    </row>
    <row r="3" spans="1:5" ht="15.75">
      <c r="A3" s="53" t="s">
        <v>242</v>
      </c>
      <c r="B3" s="53" t="s">
        <v>242</v>
      </c>
      <c r="C3" s="53" t="s">
        <v>242</v>
      </c>
      <c r="D3" s="56" t="s">
        <v>242</v>
      </c>
      <c r="E3" s="53" t="s">
        <v>242</v>
      </c>
    </row>
    <row r="4" spans="1:5" ht="15.75">
      <c r="A4" s="54" t="s">
        <v>2074</v>
      </c>
      <c r="B4" s="54" t="s">
        <v>2074</v>
      </c>
      <c r="C4" s="54" t="s">
        <v>2153</v>
      </c>
      <c r="D4" s="57" t="s">
        <v>490</v>
      </c>
      <c r="E4" s="54" t="s">
        <v>2074</v>
      </c>
    </row>
    <row r="5" spans="1:5" ht="15.75">
      <c r="A5" s="54" t="s">
        <v>2075</v>
      </c>
      <c r="B5" s="54" t="s">
        <v>2075</v>
      </c>
      <c r="E5" s="54" t="s">
        <v>2075</v>
      </c>
    </row>
    <row r="6" spans="1:5" ht="15.75">
      <c r="A6" s="54" t="s">
        <v>2151</v>
      </c>
      <c r="B6" s="54" t="s">
        <v>2151</v>
      </c>
      <c r="E6" s="54" t="s">
        <v>2151</v>
      </c>
    </row>
    <row r="7" spans="1:5" ht="15.75">
      <c r="A7" s="54" t="s">
        <v>490</v>
      </c>
      <c r="B7" s="54" t="s">
        <v>490</v>
      </c>
      <c r="E7" s="54" t="s">
        <v>490</v>
      </c>
    </row>
    <row r="8" spans="1:5" ht="15.75">
      <c r="A8" s="54" t="s">
        <v>491</v>
      </c>
      <c r="B8" s="54" t="s">
        <v>2153</v>
      </c>
      <c r="E8" s="54" t="s">
        <v>2153</v>
      </c>
    </row>
    <row r="9" spans="1:5" ht="15.75">
      <c r="A9" s="54" t="s">
        <v>827</v>
      </c>
      <c r="B9" s="55"/>
    </row>
    <row r="10" spans="1:5" ht="15.75">
      <c r="A10" s="54" t="s">
        <v>2153</v>
      </c>
    </row>
    <row r="16" spans="1:5" ht="15.75">
      <c r="A16" s="13" t="s">
        <v>253</v>
      </c>
      <c r="B16" s="13" t="s">
        <v>253</v>
      </c>
      <c r="C16" s="13" t="s">
        <v>253</v>
      </c>
      <c r="D16" s="13" t="s">
        <v>253</v>
      </c>
      <c r="E16" s="13" t="s">
        <v>253</v>
      </c>
    </row>
    <row r="17" spans="1:5" ht="15.75">
      <c r="A17" s="53" t="s">
        <v>254</v>
      </c>
      <c r="B17" s="53" t="s">
        <v>254</v>
      </c>
      <c r="C17" s="56" t="s">
        <v>254</v>
      </c>
      <c r="D17" s="53" t="s">
        <v>254</v>
      </c>
      <c r="E17" s="53" t="s">
        <v>254</v>
      </c>
    </row>
    <row r="18" spans="1:5" ht="15.75">
      <c r="A18" s="54" t="s">
        <v>493</v>
      </c>
      <c r="B18" s="54" t="s">
        <v>492</v>
      </c>
      <c r="C18" s="57" t="s">
        <v>269</v>
      </c>
      <c r="D18" s="54" t="s">
        <v>493</v>
      </c>
      <c r="E18" s="54" t="s">
        <v>493</v>
      </c>
    </row>
    <row r="19" spans="1:5" ht="15.75">
      <c r="A19" s="54" t="s">
        <v>495</v>
      </c>
      <c r="B19" s="54" t="s">
        <v>494</v>
      </c>
      <c r="D19" s="54" t="s">
        <v>495</v>
      </c>
      <c r="E19" s="54" t="s">
        <v>495</v>
      </c>
    </row>
    <row r="20" spans="1:5" ht="15.75">
      <c r="A20" s="54" t="s">
        <v>497</v>
      </c>
      <c r="B20" s="54" t="s">
        <v>496</v>
      </c>
      <c r="D20" s="54" t="s">
        <v>497</v>
      </c>
      <c r="E20" s="54" t="s">
        <v>497</v>
      </c>
    </row>
    <row r="21" spans="1:5" ht="15.75">
      <c r="A21" s="54" t="s">
        <v>499</v>
      </c>
      <c r="B21" s="54" t="s">
        <v>498</v>
      </c>
      <c r="D21" s="54" t="s">
        <v>499</v>
      </c>
      <c r="E21" s="54" t="s">
        <v>499</v>
      </c>
    </row>
    <row r="22" spans="1:5" ht="15.75">
      <c r="A22" s="54" t="s">
        <v>501</v>
      </c>
      <c r="B22" s="54" t="s">
        <v>500</v>
      </c>
      <c r="D22" s="54" t="s">
        <v>501</v>
      </c>
      <c r="E22" s="54" t="s">
        <v>501</v>
      </c>
    </row>
    <row r="23" spans="1:5" ht="15.75">
      <c r="A23" s="55" t="s">
        <v>269</v>
      </c>
      <c r="B23" s="55" t="s">
        <v>502</v>
      </c>
      <c r="D23" s="55" t="s">
        <v>269</v>
      </c>
      <c r="E23" s="55" t="s">
        <v>269</v>
      </c>
    </row>
    <row r="28" spans="1:5" ht="15.75">
      <c r="A28" s="11" t="s">
        <v>271</v>
      </c>
      <c r="B28" s="11" t="s">
        <v>271</v>
      </c>
      <c r="C28" s="11" t="s">
        <v>271</v>
      </c>
      <c r="D28" s="11" t="s">
        <v>271</v>
      </c>
      <c r="E28" s="11" t="s">
        <v>271</v>
      </c>
    </row>
    <row r="29" spans="1:5" ht="15.75">
      <c r="A29" s="67" t="s">
        <v>272</v>
      </c>
      <c r="B29" s="67" t="s">
        <v>272</v>
      </c>
      <c r="C29" s="68" t="s">
        <v>272</v>
      </c>
      <c r="D29" s="67" t="s">
        <v>272</v>
      </c>
      <c r="E29" s="67" t="s">
        <v>272</v>
      </c>
    </row>
    <row r="30" spans="1:5" ht="15.75">
      <c r="A30" s="69" t="s">
        <v>273</v>
      </c>
      <c r="B30" s="69" t="s">
        <v>503</v>
      </c>
      <c r="C30" s="70" t="s">
        <v>505</v>
      </c>
      <c r="D30" s="69" t="s">
        <v>273</v>
      </c>
      <c r="E30" s="69" t="s">
        <v>273</v>
      </c>
    </row>
    <row r="31" spans="1:5" ht="15.75">
      <c r="A31" s="69" t="s">
        <v>507</v>
      </c>
      <c r="B31" s="69" t="s">
        <v>504</v>
      </c>
      <c r="C31" s="71"/>
      <c r="D31" s="69" t="s">
        <v>507</v>
      </c>
      <c r="E31" s="69" t="s">
        <v>507</v>
      </c>
    </row>
    <row r="32" spans="1:5" ht="15.75">
      <c r="A32" s="69" t="s">
        <v>508</v>
      </c>
      <c r="B32" s="72" t="s">
        <v>506</v>
      </c>
      <c r="C32" s="71"/>
      <c r="D32" s="69" t="s">
        <v>508</v>
      </c>
      <c r="E32" s="69" t="s">
        <v>508</v>
      </c>
    </row>
    <row r="33" spans="1:5" ht="15.75">
      <c r="A33" s="69" t="s">
        <v>509</v>
      </c>
      <c r="B33" s="71"/>
      <c r="C33" s="71"/>
      <c r="D33" s="69" t="s">
        <v>509</v>
      </c>
      <c r="E33" s="69" t="s">
        <v>509</v>
      </c>
    </row>
    <row r="34" spans="1:5" ht="15.75">
      <c r="A34" s="72" t="s">
        <v>505</v>
      </c>
      <c r="B34" s="71"/>
      <c r="C34" s="71"/>
      <c r="D34" s="72" t="s">
        <v>505</v>
      </c>
      <c r="E34" s="72" t="s">
        <v>505</v>
      </c>
    </row>
    <row r="35" spans="1:5" ht="16.5" customHeight="1"/>
    <row r="37" spans="1:5" ht="15.75">
      <c r="D37" s="1"/>
    </row>
    <row r="41" spans="1:5" ht="15.75">
      <c r="A41" s="11" t="s">
        <v>293</v>
      </c>
      <c r="B41" s="11" t="s">
        <v>293</v>
      </c>
      <c r="C41" s="11" t="s">
        <v>293</v>
      </c>
      <c r="D41" s="11" t="s">
        <v>293</v>
      </c>
      <c r="E41" s="11" t="s">
        <v>293</v>
      </c>
    </row>
    <row r="42" spans="1:5" ht="15.75">
      <c r="A42" s="58" t="s">
        <v>295</v>
      </c>
      <c r="B42" s="58" t="s">
        <v>295</v>
      </c>
      <c r="C42" s="61" t="s">
        <v>295</v>
      </c>
      <c r="D42" s="58" t="s">
        <v>295</v>
      </c>
      <c r="E42" s="58" t="s">
        <v>295</v>
      </c>
    </row>
    <row r="43" spans="1:5" ht="15.75">
      <c r="A43" s="59" t="s">
        <v>297</v>
      </c>
      <c r="B43" s="59" t="s">
        <v>297</v>
      </c>
      <c r="C43" s="62" t="s">
        <v>305</v>
      </c>
      <c r="D43" s="59" t="s">
        <v>297</v>
      </c>
      <c r="E43" s="59" t="s">
        <v>297</v>
      </c>
    </row>
    <row r="44" spans="1:5" ht="15.75">
      <c r="A44" s="59" t="s">
        <v>299</v>
      </c>
      <c r="B44" s="60" t="s">
        <v>299</v>
      </c>
      <c r="D44" s="59" t="s">
        <v>299</v>
      </c>
      <c r="E44" s="59" t="s">
        <v>299</v>
      </c>
    </row>
    <row r="45" spans="1:5" ht="15.75">
      <c r="A45" s="59" t="s">
        <v>301</v>
      </c>
      <c r="D45" s="59" t="s">
        <v>301</v>
      </c>
      <c r="E45" s="59" t="s">
        <v>301</v>
      </c>
    </row>
    <row r="46" spans="1:5" ht="15.75">
      <c r="A46" s="60" t="s">
        <v>303</v>
      </c>
      <c r="D46" s="60" t="s">
        <v>303</v>
      </c>
      <c r="E46" s="60" t="s">
        <v>303</v>
      </c>
    </row>
    <row r="55" spans="1:5" ht="15.75">
      <c r="A55" s="11" t="s">
        <v>309</v>
      </c>
      <c r="B55" s="11" t="s">
        <v>309</v>
      </c>
      <c r="C55" s="11" t="s">
        <v>309</v>
      </c>
      <c r="D55" s="11" t="s">
        <v>309</v>
      </c>
      <c r="E55" s="11" t="s">
        <v>309</v>
      </c>
    </row>
    <row r="56" spans="1:5" ht="15.75">
      <c r="A56" s="58" t="s">
        <v>311</v>
      </c>
      <c r="B56" s="58" t="s">
        <v>311</v>
      </c>
      <c r="C56" s="58" t="s">
        <v>311</v>
      </c>
      <c r="D56" s="58" t="s">
        <v>311</v>
      </c>
      <c r="E56" s="58" t="s">
        <v>311</v>
      </c>
    </row>
    <row r="57" spans="1:5" ht="15.75">
      <c r="A57" s="59" t="s">
        <v>2055</v>
      </c>
      <c r="B57" s="59" t="s">
        <v>2055</v>
      </c>
      <c r="C57" s="59" t="s">
        <v>2055</v>
      </c>
      <c r="D57" s="59" t="s">
        <v>2055</v>
      </c>
      <c r="E57" s="59" t="s">
        <v>2055</v>
      </c>
    </row>
    <row r="58" spans="1:5" ht="15.75">
      <c r="A58" s="59" t="s">
        <v>2056</v>
      </c>
      <c r="B58" s="59" t="s">
        <v>2059</v>
      </c>
      <c r="C58" s="59"/>
      <c r="D58" s="59" t="s">
        <v>2056</v>
      </c>
      <c r="E58" s="59" t="s">
        <v>2056</v>
      </c>
    </row>
    <row r="59" spans="1:5" ht="15.75">
      <c r="A59" s="59" t="s">
        <v>2057</v>
      </c>
      <c r="B59" s="59" t="s">
        <v>2060</v>
      </c>
      <c r="C59" s="59"/>
      <c r="D59" s="59" t="s">
        <v>2057</v>
      </c>
      <c r="E59" s="59" t="s">
        <v>2057</v>
      </c>
    </row>
    <row r="60" spans="1:5" ht="15.75">
      <c r="A60" s="59" t="s">
        <v>2058</v>
      </c>
      <c r="B60" s="59" t="s">
        <v>2061</v>
      </c>
      <c r="C60" s="59"/>
      <c r="D60" s="59" t="s">
        <v>2060</v>
      </c>
      <c r="E60" s="59" t="s">
        <v>2058</v>
      </c>
    </row>
    <row r="61" spans="1:5" ht="15.75">
      <c r="A61" s="134"/>
      <c r="B61" s="134"/>
      <c r="C61" s="134"/>
      <c r="D61" s="134" t="s">
        <v>2058</v>
      </c>
      <c r="E61" s="134"/>
    </row>
    <row r="62" spans="1:5" ht="15.75">
      <c r="A62" s="60"/>
      <c r="B62" s="60"/>
      <c r="C62" s="60"/>
      <c r="D62" s="60"/>
      <c r="E62" s="60"/>
    </row>
    <row r="68" spans="1:5" ht="15.75">
      <c r="A68" s="11" t="s">
        <v>230</v>
      </c>
      <c r="B68" s="11" t="s">
        <v>230</v>
      </c>
      <c r="C68" s="11" t="s">
        <v>230</v>
      </c>
      <c r="D68" s="11" t="s">
        <v>230</v>
      </c>
      <c r="E68" s="11" t="s">
        <v>230</v>
      </c>
    </row>
    <row r="69" spans="1:5" ht="15.75">
      <c r="A69" s="53" t="s">
        <v>232</v>
      </c>
      <c r="B69" s="53" t="s">
        <v>232</v>
      </c>
      <c r="C69" s="56" t="s">
        <v>232</v>
      </c>
      <c r="D69" s="56" t="s">
        <v>232</v>
      </c>
      <c r="E69" s="53" t="s">
        <v>232</v>
      </c>
    </row>
    <row r="70" spans="1:5" ht="15.75">
      <c r="A70" s="54" t="s">
        <v>103</v>
      </c>
      <c r="B70" s="54" t="s">
        <v>103</v>
      </c>
      <c r="C70" s="57" t="s">
        <v>108</v>
      </c>
      <c r="D70" s="63" t="s">
        <v>103</v>
      </c>
      <c r="E70" s="54" t="s">
        <v>103</v>
      </c>
    </row>
    <row r="71" spans="1:5" ht="15.75">
      <c r="A71" s="54" t="s">
        <v>107</v>
      </c>
      <c r="B71" s="55" t="s">
        <v>105</v>
      </c>
      <c r="D71" s="63" t="s">
        <v>107</v>
      </c>
      <c r="E71" s="54" t="s">
        <v>107</v>
      </c>
    </row>
    <row r="72" spans="1:5" ht="15.75">
      <c r="A72" s="54" t="s">
        <v>104</v>
      </c>
      <c r="D72" s="63" t="s">
        <v>104</v>
      </c>
      <c r="E72" s="54" t="s">
        <v>104</v>
      </c>
    </row>
    <row r="73" spans="1:5" ht="15.75">
      <c r="A73" s="54" t="s">
        <v>106</v>
      </c>
      <c r="D73" s="57" t="s">
        <v>108</v>
      </c>
      <c r="E73" s="54" t="s">
        <v>106</v>
      </c>
    </row>
    <row r="74" spans="1:5" ht="15.75">
      <c r="A74" s="55" t="s">
        <v>108</v>
      </c>
      <c r="E74" s="55" t="s">
        <v>108</v>
      </c>
    </row>
    <row r="83" spans="1:5" ht="15.75">
      <c r="A83" s="11" t="s">
        <v>249</v>
      </c>
      <c r="B83" s="11" t="s">
        <v>249</v>
      </c>
      <c r="C83" s="11" t="s">
        <v>249</v>
      </c>
      <c r="D83" s="11" t="s">
        <v>249</v>
      </c>
      <c r="E83" s="11" t="s">
        <v>249</v>
      </c>
    </row>
    <row r="84" spans="1:5" ht="15.75">
      <c r="A84" s="53" t="s">
        <v>199</v>
      </c>
      <c r="B84" s="53" t="s">
        <v>199</v>
      </c>
      <c r="C84" s="56" t="s">
        <v>199</v>
      </c>
      <c r="D84" s="53" t="s">
        <v>199</v>
      </c>
      <c r="E84" s="53" t="s">
        <v>199</v>
      </c>
    </row>
    <row r="85" spans="1:5" ht="15.75">
      <c r="A85" s="54" t="s">
        <v>4</v>
      </c>
      <c r="B85" s="54" t="s">
        <v>7</v>
      </c>
      <c r="C85" s="57" t="s">
        <v>19</v>
      </c>
      <c r="D85" s="54" t="s">
        <v>4</v>
      </c>
      <c r="E85" s="54" t="s">
        <v>4</v>
      </c>
    </row>
    <row r="86" spans="1:5" ht="15.75">
      <c r="A86" s="54" t="s">
        <v>6</v>
      </c>
      <c r="B86" s="55" t="s">
        <v>19</v>
      </c>
      <c r="D86" s="54" t="s">
        <v>6</v>
      </c>
      <c r="E86" s="54" t="s">
        <v>6</v>
      </c>
    </row>
    <row r="87" spans="1:5" ht="15.75">
      <c r="A87" s="54" t="s">
        <v>8</v>
      </c>
      <c r="D87" s="54" t="s">
        <v>8</v>
      </c>
      <c r="E87" s="54" t="s">
        <v>8</v>
      </c>
    </row>
    <row r="88" spans="1:5" ht="15.75">
      <c r="A88" s="54" t="s">
        <v>10</v>
      </c>
      <c r="D88" s="54" t="s">
        <v>10</v>
      </c>
      <c r="E88" s="54" t="s">
        <v>10</v>
      </c>
    </row>
    <row r="89" spans="1:5" ht="15.75">
      <c r="A89" s="54" t="s">
        <v>12</v>
      </c>
      <c r="D89" s="54" t="s">
        <v>12</v>
      </c>
      <c r="E89" s="54" t="s">
        <v>12</v>
      </c>
    </row>
    <row r="90" spans="1:5" ht="15.75">
      <c r="A90" s="54" t="s">
        <v>14</v>
      </c>
      <c r="D90" s="54" t="s">
        <v>14</v>
      </c>
      <c r="E90" s="54" t="s">
        <v>14</v>
      </c>
    </row>
    <row r="91" spans="1:5" ht="15.75">
      <c r="A91" s="54" t="s">
        <v>16</v>
      </c>
      <c r="D91" s="54" t="s">
        <v>16</v>
      </c>
      <c r="E91" s="54" t="s">
        <v>16</v>
      </c>
    </row>
    <row r="92" spans="1:5" ht="15.75">
      <c r="A92" s="54" t="s">
        <v>18</v>
      </c>
      <c r="D92" s="54" t="s">
        <v>18</v>
      </c>
      <c r="E92" s="54" t="s">
        <v>18</v>
      </c>
    </row>
    <row r="93" spans="1:5" ht="15.75">
      <c r="A93" s="54" t="s">
        <v>5</v>
      </c>
      <c r="D93" s="54" t="s">
        <v>5</v>
      </c>
      <c r="E93" s="54" t="s">
        <v>5</v>
      </c>
    </row>
    <row r="94" spans="1:5" ht="15.75">
      <c r="A94" s="54" t="s">
        <v>9</v>
      </c>
      <c r="D94" s="54" t="s">
        <v>9</v>
      </c>
      <c r="E94" s="54" t="s">
        <v>9</v>
      </c>
    </row>
    <row r="95" spans="1:5" ht="15.75">
      <c r="A95" s="54" t="s">
        <v>11</v>
      </c>
      <c r="D95" s="54" t="s">
        <v>11</v>
      </c>
      <c r="E95" s="54" t="s">
        <v>11</v>
      </c>
    </row>
    <row r="96" spans="1:5" ht="15.75">
      <c r="A96" s="54" t="s">
        <v>13</v>
      </c>
      <c r="D96" s="54" t="s">
        <v>13</v>
      </c>
      <c r="E96" s="54" t="s">
        <v>13</v>
      </c>
    </row>
    <row r="97" spans="1:5" ht="15.75">
      <c r="A97" s="54" t="s">
        <v>15</v>
      </c>
      <c r="D97" s="54" t="s">
        <v>15</v>
      </c>
      <c r="E97" s="54" t="s">
        <v>15</v>
      </c>
    </row>
    <row r="98" spans="1:5" ht="15.75">
      <c r="A98" s="54" t="s">
        <v>17</v>
      </c>
      <c r="D98" s="54" t="s">
        <v>17</v>
      </c>
      <c r="E98" s="54" t="s">
        <v>17</v>
      </c>
    </row>
    <row r="99" spans="1:5" ht="15.75">
      <c r="A99" s="55" t="s">
        <v>19</v>
      </c>
      <c r="D99" s="55" t="s">
        <v>19</v>
      </c>
      <c r="E99" s="55" t="s">
        <v>19</v>
      </c>
    </row>
  </sheetData>
  <sheetProtection formatCells="0" formatColumns="0" formatRows="0" insertColumns="0" insertRows="0" insertHyperlinks="0" deleteColumns="0" deleteRows="0" sort="0" autoFilter="0" pivotTables="0"/>
  <pageMargins left="0.7" right="0.7" top="0.75" bottom="0.75" header="0.51180555555555551" footer="0.51180555555555551"/>
  <pageSetup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89"/>
  <sheetViews>
    <sheetView showGridLines="0" topLeftCell="N1" zoomScale="70" zoomScaleNormal="70" workbookViewId="0">
      <selection activeCell="U1" sqref="U1"/>
    </sheetView>
  </sheetViews>
  <sheetFormatPr defaultColWidth="9.140625" defaultRowHeight="12.75"/>
  <cols>
    <col min="1" max="1" width="24.7109375" customWidth="1"/>
    <col min="2" max="2" width="26.5703125" customWidth="1"/>
    <col min="3" max="3" width="5.42578125" customWidth="1"/>
    <col min="4" max="4" width="27.140625" customWidth="1"/>
    <col min="6" max="20" width="30.85546875" customWidth="1"/>
    <col min="21" max="21" width="8.28515625" customWidth="1"/>
    <col min="24" max="24" width="24.28515625" hidden="1" customWidth="1"/>
    <col min="25" max="25" width="0" hidden="1" customWidth="1"/>
    <col min="26" max="26" width="22.140625" hidden="1" customWidth="1"/>
    <col min="27" max="27" width="0" hidden="1" customWidth="1"/>
    <col min="28" max="28" width="31.5703125" hidden="1" customWidth="1"/>
  </cols>
  <sheetData>
    <row r="1" spans="1:28" ht="15.75">
      <c r="A1" s="11" t="s">
        <v>251</v>
      </c>
      <c r="B1" s="11" t="s">
        <v>510</v>
      </c>
      <c r="C1" s="11"/>
      <c r="D1" s="11" t="s">
        <v>236</v>
      </c>
      <c r="F1" s="11" t="s">
        <v>511</v>
      </c>
      <c r="G1" s="11" t="s">
        <v>512</v>
      </c>
      <c r="H1" s="11" t="s">
        <v>513</v>
      </c>
      <c r="I1" s="11" t="s">
        <v>514</v>
      </c>
      <c r="J1" s="11" t="s">
        <v>515</v>
      </c>
      <c r="K1" s="11" t="s">
        <v>516</v>
      </c>
      <c r="L1" s="11" t="s">
        <v>517</v>
      </c>
      <c r="M1" s="11" t="s">
        <v>518</v>
      </c>
      <c r="N1" s="11" t="s">
        <v>519</v>
      </c>
      <c r="O1" s="11" t="s">
        <v>520</v>
      </c>
      <c r="P1" s="11" t="s">
        <v>521</v>
      </c>
      <c r="Q1" s="11" t="s">
        <v>522</v>
      </c>
      <c r="R1" s="11" t="s">
        <v>523</v>
      </c>
      <c r="S1" s="11" t="s">
        <v>524</v>
      </c>
      <c r="T1" s="11" t="s">
        <v>525</v>
      </c>
      <c r="U1" s="11"/>
      <c r="X1" s="49" t="s">
        <v>229</v>
      </c>
      <c r="Z1" s="49" t="s">
        <v>234</v>
      </c>
      <c r="AB1" s="49" t="s">
        <v>235</v>
      </c>
    </row>
    <row r="2" spans="1:28" ht="15.75">
      <c r="A2" s="53" t="s">
        <v>252</v>
      </c>
      <c r="B2" s="53" t="s">
        <v>252</v>
      </c>
      <c r="C2" s="1"/>
      <c r="D2" s="53" t="s">
        <v>238</v>
      </c>
      <c r="F2" s="53" t="s">
        <v>200</v>
      </c>
      <c r="G2" s="53" t="s">
        <v>200</v>
      </c>
      <c r="H2" s="53" t="s">
        <v>200</v>
      </c>
      <c r="I2" s="56" t="s">
        <v>200</v>
      </c>
      <c r="J2" s="53" t="s">
        <v>200</v>
      </c>
      <c r="K2" s="53" t="s">
        <v>200</v>
      </c>
      <c r="L2" s="56" t="s">
        <v>200</v>
      </c>
      <c r="M2" s="53" t="s">
        <v>200</v>
      </c>
      <c r="N2" s="56" t="s">
        <v>200</v>
      </c>
      <c r="O2" s="53" t="s">
        <v>200</v>
      </c>
      <c r="P2" s="53" t="s">
        <v>200</v>
      </c>
      <c r="Q2" s="53" t="s">
        <v>200</v>
      </c>
      <c r="R2" s="56" t="s">
        <v>200</v>
      </c>
      <c r="S2" s="56" t="s">
        <v>200</v>
      </c>
      <c r="T2" s="53" t="s">
        <v>200</v>
      </c>
      <c r="U2" s="1"/>
      <c r="X2" s="50" t="s">
        <v>162</v>
      </c>
      <c r="Z2" s="50" t="s">
        <v>163</v>
      </c>
      <c r="AB2" s="50" t="s">
        <v>457</v>
      </c>
    </row>
    <row r="3" spans="1:28" ht="15.75">
      <c r="A3" s="54" t="s">
        <v>110</v>
      </c>
      <c r="B3" s="54" t="s">
        <v>111</v>
      </c>
      <c r="C3" s="48"/>
      <c r="D3" s="54" t="s">
        <v>111</v>
      </c>
      <c r="F3" s="54" t="s">
        <v>20</v>
      </c>
      <c r="G3" s="54" t="s">
        <v>21</v>
      </c>
      <c r="H3" s="54" t="s">
        <v>33</v>
      </c>
      <c r="I3" s="63" t="s">
        <v>41</v>
      </c>
      <c r="J3" s="54" t="s">
        <v>43</v>
      </c>
      <c r="K3" s="54" t="s">
        <v>57</v>
      </c>
      <c r="L3" s="63" t="s">
        <v>63</v>
      </c>
      <c r="M3" s="54" t="s">
        <v>65</v>
      </c>
      <c r="N3" s="63" t="s">
        <v>73</v>
      </c>
      <c r="O3" s="54" t="s">
        <v>75</v>
      </c>
      <c r="P3" s="54" t="s">
        <v>83</v>
      </c>
      <c r="Q3" s="54" t="s">
        <v>85</v>
      </c>
      <c r="R3" s="63" t="s">
        <v>87</v>
      </c>
      <c r="S3" s="63" t="s">
        <v>89</v>
      </c>
      <c r="T3" s="54" t="s">
        <v>95</v>
      </c>
      <c r="U3" s="1"/>
      <c r="X3" s="50" t="s">
        <v>165</v>
      </c>
      <c r="Z3" s="50" t="s">
        <v>166</v>
      </c>
      <c r="AB3" s="50" t="s">
        <v>458</v>
      </c>
    </row>
    <row r="4" spans="1:28" ht="15.75">
      <c r="A4" s="54" t="s">
        <v>112</v>
      </c>
      <c r="B4" s="54" t="s">
        <v>111</v>
      </c>
      <c r="C4" s="48"/>
      <c r="D4" s="54" t="s">
        <v>113</v>
      </c>
      <c r="F4" s="54" t="s">
        <v>2116</v>
      </c>
      <c r="G4" s="54" t="s">
        <v>23</v>
      </c>
      <c r="H4" s="54" t="s">
        <v>35</v>
      </c>
      <c r="I4" s="57"/>
      <c r="J4" s="54" t="s">
        <v>45</v>
      </c>
      <c r="K4" s="54" t="s">
        <v>59</v>
      </c>
      <c r="L4" s="57"/>
      <c r="M4" s="54" t="s">
        <v>67</v>
      </c>
      <c r="N4" s="57"/>
      <c r="O4" s="54" t="s">
        <v>77</v>
      </c>
      <c r="P4" s="55"/>
      <c r="Q4" s="55"/>
      <c r="R4" s="57"/>
      <c r="S4" s="63" t="s">
        <v>91</v>
      </c>
      <c r="T4" s="54" t="s">
        <v>97</v>
      </c>
      <c r="U4" s="1"/>
      <c r="X4" s="50" t="s">
        <v>527</v>
      </c>
      <c r="Z4" s="50" t="s">
        <v>169</v>
      </c>
      <c r="AB4" s="50" t="s">
        <v>459</v>
      </c>
    </row>
    <row r="5" spans="1:28" ht="15.75">
      <c r="A5" s="54" t="s">
        <v>114</v>
      </c>
      <c r="B5" s="54" t="s">
        <v>117</v>
      </c>
      <c r="C5" s="1"/>
      <c r="D5" s="54" t="s">
        <v>115</v>
      </c>
      <c r="F5" s="54" t="s">
        <v>2117</v>
      </c>
      <c r="G5" s="54" t="s">
        <v>25</v>
      </c>
      <c r="H5" s="54" t="s">
        <v>37</v>
      </c>
      <c r="I5" s="1"/>
      <c r="J5" s="54" t="s">
        <v>47</v>
      </c>
      <c r="K5" s="54" t="s">
        <v>61</v>
      </c>
      <c r="M5" s="54" t="s">
        <v>69</v>
      </c>
      <c r="N5" s="1"/>
      <c r="O5" s="54" t="s">
        <v>79</v>
      </c>
      <c r="P5" s="1"/>
      <c r="R5" s="1"/>
      <c r="S5" s="63" t="s">
        <v>93</v>
      </c>
      <c r="T5" s="54" t="s">
        <v>99</v>
      </c>
      <c r="U5" s="1"/>
      <c r="X5" s="50" t="s">
        <v>528</v>
      </c>
      <c r="AB5" s="50" t="s">
        <v>529</v>
      </c>
    </row>
    <row r="6" spans="1:28" ht="15.75">
      <c r="A6" s="54" t="s">
        <v>116</v>
      </c>
      <c r="B6" s="54" t="s">
        <v>113</v>
      </c>
      <c r="C6" s="1"/>
      <c r="D6" s="54" t="s">
        <v>117</v>
      </c>
      <c r="F6" s="54" t="s">
        <v>26</v>
      </c>
      <c r="G6" s="54" t="s">
        <v>27</v>
      </c>
      <c r="H6" s="54" t="s">
        <v>39</v>
      </c>
      <c r="I6" s="1"/>
      <c r="J6" s="54" t="s">
        <v>49</v>
      </c>
      <c r="K6" s="55"/>
      <c r="M6" s="54" t="s">
        <v>71</v>
      </c>
      <c r="N6" s="1"/>
      <c r="O6" s="54" t="s">
        <v>81</v>
      </c>
      <c r="P6" s="1"/>
      <c r="R6" s="1"/>
      <c r="S6" s="57"/>
      <c r="T6" s="54" t="s">
        <v>100</v>
      </c>
      <c r="U6" s="1"/>
      <c r="X6" s="1"/>
      <c r="AB6" s="50" t="s">
        <v>530</v>
      </c>
    </row>
    <row r="7" spans="1:28" ht="15.75">
      <c r="A7" s="54" t="s">
        <v>118</v>
      </c>
      <c r="B7" s="54" t="s">
        <v>113</v>
      </c>
      <c r="C7" s="1"/>
      <c r="D7" s="54" t="s">
        <v>119</v>
      </c>
      <c r="F7" s="54" t="s">
        <v>28</v>
      </c>
      <c r="G7" s="54" t="s">
        <v>29</v>
      </c>
      <c r="H7" s="55"/>
      <c r="I7" s="1"/>
      <c r="J7" s="54" t="s">
        <v>51</v>
      </c>
      <c r="K7" s="1"/>
      <c r="M7" s="55"/>
      <c r="N7" s="1"/>
      <c r="O7" s="55"/>
      <c r="P7" s="1"/>
      <c r="R7" s="1"/>
      <c r="S7" s="1"/>
      <c r="T7" s="55"/>
      <c r="U7" s="1"/>
      <c r="X7" s="1"/>
      <c r="AB7" s="50" t="s">
        <v>460</v>
      </c>
    </row>
    <row r="8" spans="1:28" ht="15.75">
      <c r="A8" s="54" t="s">
        <v>120</v>
      </c>
      <c r="B8" s="54" t="s">
        <v>115</v>
      </c>
      <c r="C8" s="1"/>
      <c r="D8" s="55" t="s">
        <v>121</v>
      </c>
      <c r="F8" s="54" t="s">
        <v>30</v>
      </c>
      <c r="G8" s="54" t="s">
        <v>31</v>
      </c>
      <c r="H8" s="1"/>
      <c r="I8" s="1"/>
      <c r="J8" s="54" t="s">
        <v>53</v>
      </c>
      <c r="K8" s="1"/>
      <c r="M8" s="1"/>
      <c r="N8" s="1"/>
      <c r="O8" s="1"/>
      <c r="P8" s="1"/>
      <c r="R8" s="1"/>
      <c r="S8" s="1"/>
      <c r="T8" s="1"/>
      <c r="U8" s="1"/>
      <c r="AB8" s="50" t="s">
        <v>243</v>
      </c>
    </row>
    <row r="9" spans="1:28" ht="15.75">
      <c r="A9" s="54" t="s">
        <v>122</v>
      </c>
      <c r="B9" s="54" t="s">
        <v>117</v>
      </c>
      <c r="C9" s="1"/>
      <c r="F9" s="54" t="s">
        <v>2118</v>
      </c>
      <c r="G9" s="55"/>
      <c r="H9" s="1"/>
      <c r="I9" s="1"/>
      <c r="J9" s="54" t="s">
        <v>55</v>
      </c>
      <c r="K9" s="1"/>
      <c r="M9" s="1"/>
      <c r="N9" s="1"/>
      <c r="O9" s="1"/>
      <c r="P9" s="1"/>
      <c r="R9" s="1"/>
      <c r="S9" s="1"/>
      <c r="T9" s="1"/>
      <c r="U9" s="1"/>
      <c r="AB9" s="50" t="s">
        <v>461</v>
      </c>
    </row>
    <row r="10" spans="1:28" ht="15.75">
      <c r="A10" s="54" t="s">
        <v>123</v>
      </c>
      <c r="B10" s="54" t="s">
        <v>117</v>
      </c>
      <c r="C10" s="1"/>
      <c r="D10" s="1"/>
      <c r="F10" s="54" t="s">
        <v>2119</v>
      </c>
      <c r="H10" s="1"/>
      <c r="I10" s="1"/>
      <c r="J10" s="55"/>
      <c r="K10" s="1"/>
      <c r="M10" s="1"/>
      <c r="N10" s="1"/>
      <c r="O10" s="1"/>
      <c r="P10" s="1"/>
      <c r="R10" s="1"/>
      <c r="S10" s="1"/>
      <c r="T10" s="1"/>
      <c r="U10" s="1"/>
      <c r="AB10" s="50" t="s">
        <v>245</v>
      </c>
    </row>
    <row r="11" spans="1:28" ht="15.75">
      <c r="A11" s="54" t="s">
        <v>124</v>
      </c>
      <c r="B11" s="54" t="s">
        <v>117</v>
      </c>
      <c r="C11" s="1"/>
      <c r="D11" s="1"/>
      <c r="F11" s="54" t="s">
        <v>36</v>
      </c>
      <c r="H11" s="1"/>
      <c r="I11" s="1"/>
      <c r="J11" s="1"/>
      <c r="K11" s="1"/>
      <c r="M11" s="1"/>
      <c r="N11" s="1"/>
      <c r="O11" s="1"/>
      <c r="P11" s="1"/>
      <c r="R11" s="1"/>
      <c r="S11" s="1"/>
      <c r="T11" s="1"/>
      <c r="U11" s="1"/>
    </row>
    <row r="12" spans="1:28" ht="15.75">
      <c r="A12" s="55" t="s">
        <v>125</v>
      </c>
      <c r="B12" s="55" t="s">
        <v>121</v>
      </c>
      <c r="C12" s="1"/>
      <c r="D12" s="1"/>
      <c r="F12" s="54" t="s">
        <v>2120</v>
      </c>
      <c r="H12" s="1"/>
      <c r="I12" s="1"/>
      <c r="J12" s="1"/>
      <c r="K12" s="1"/>
      <c r="M12" s="1"/>
      <c r="N12" s="1"/>
      <c r="O12" s="1"/>
      <c r="P12" s="1"/>
      <c r="Q12" s="1"/>
      <c r="R12" s="1"/>
      <c r="S12" s="1"/>
      <c r="T12" s="1"/>
      <c r="U12" s="1"/>
      <c r="X12" s="1"/>
    </row>
    <row r="13" spans="1:28" ht="15.75">
      <c r="F13" s="54" t="s">
        <v>40</v>
      </c>
      <c r="H13" s="1"/>
      <c r="I13" s="1"/>
      <c r="J13" s="1"/>
      <c r="K13" s="1"/>
      <c r="M13" s="1"/>
      <c r="N13" s="1"/>
      <c r="O13" s="1"/>
      <c r="P13" s="1"/>
      <c r="Q13" s="1"/>
      <c r="R13" s="1"/>
      <c r="S13" s="1"/>
      <c r="T13" s="1"/>
      <c r="U13" s="1"/>
      <c r="X13" s="1"/>
    </row>
    <row r="14" spans="1:28" ht="15.75">
      <c r="F14" s="54" t="s">
        <v>42</v>
      </c>
      <c r="H14" s="1"/>
      <c r="I14" s="1"/>
      <c r="J14" s="1"/>
      <c r="K14" s="1"/>
      <c r="M14" s="1"/>
      <c r="N14" s="1"/>
      <c r="O14" s="1"/>
      <c r="P14" s="1"/>
      <c r="Q14" s="1"/>
      <c r="R14" s="1"/>
      <c r="S14" s="1"/>
      <c r="T14" s="1"/>
      <c r="U14" s="1"/>
    </row>
    <row r="15" spans="1:28" ht="15.75">
      <c r="F15" s="54" t="s">
        <v>44</v>
      </c>
      <c r="H15" s="1"/>
      <c r="I15" s="1"/>
      <c r="J15" s="1"/>
      <c r="K15" s="1"/>
      <c r="M15" s="1"/>
      <c r="N15" s="1"/>
      <c r="O15" s="1"/>
      <c r="P15" s="1"/>
      <c r="Q15" s="1"/>
      <c r="R15" s="1"/>
      <c r="S15" s="1"/>
      <c r="T15" s="1"/>
      <c r="U15" s="1"/>
    </row>
    <row r="16" spans="1:28" ht="15.75">
      <c r="F16" s="54" t="s">
        <v>2121</v>
      </c>
      <c r="H16" s="1"/>
      <c r="I16" s="1"/>
      <c r="J16" s="1"/>
      <c r="K16" s="1"/>
      <c r="M16" s="1"/>
      <c r="N16" s="1"/>
      <c r="O16" s="1"/>
      <c r="P16" s="1"/>
      <c r="Q16" s="1"/>
      <c r="R16" s="1"/>
      <c r="S16" s="1"/>
      <c r="T16" s="1"/>
      <c r="U16" s="1"/>
    </row>
    <row r="17" spans="6:21" ht="15.75">
      <c r="F17" s="54" t="s">
        <v>2122</v>
      </c>
      <c r="H17" s="1"/>
      <c r="I17" s="1"/>
      <c r="J17" s="1"/>
      <c r="K17" s="1"/>
      <c r="M17" s="1"/>
      <c r="N17" s="1"/>
      <c r="O17" s="1"/>
      <c r="P17" s="1"/>
      <c r="Q17" s="1"/>
      <c r="R17" s="1"/>
      <c r="S17" s="1"/>
      <c r="T17" s="1"/>
      <c r="U17" s="1"/>
    </row>
    <row r="18" spans="6:21" ht="15.75">
      <c r="F18" s="54" t="s">
        <v>50</v>
      </c>
      <c r="H18" s="1"/>
      <c r="I18" s="1"/>
      <c r="J18" s="1"/>
      <c r="K18" s="1"/>
      <c r="M18" s="1"/>
      <c r="N18" s="1"/>
      <c r="O18" s="1"/>
      <c r="P18" s="1"/>
      <c r="Q18" s="1"/>
      <c r="R18" s="1"/>
      <c r="S18" s="1"/>
      <c r="T18" s="1"/>
      <c r="U18" s="1"/>
    </row>
    <row r="19" spans="6:21" ht="15.75">
      <c r="F19" s="54" t="s">
        <v>52</v>
      </c>
      <c r="H19" s="1"/>
      <c r="I19" s="1"/>
      <c r="J19" s="1"/>
      <c r="K19" s="1"/>
      <c r="M19" s="1"/>
      <c r="N19" s="1"/>
      <c r="O19" s="1"/>
      <c r="P19" s="1"/>
      <c r="Q19" s="1"/>
      <c r="R19" s="1"/>
      <c r="S19" s="1"/>
      <c r="T19" s="1"/>
      <c r="U19" s="1"/>
    </row>
    <row r="20" spans="6:21" ht="15.75">
      <c r="F20" s="54" t="s">
        <v>54</v>
      </c>
      <c r="H20" s="1"/>
      <c r="I20" s="1"/>
      <c r="J20" s="1"/>
      <c r="K20" s="1"/>
      <c r="M20" s="1"/>
      <c r="N20" s="1"/>
      <c r="O20" s="1"/>
      <c r="P20" s="1"/>
      <c r="Q20" s="1"/>
      <c r="R20" s="1"/>
      <c r="S20" s="1"/>
      <c r="T20" s="1"/>
      <c r="U20" s="1"/>
    </row>
    <row r="21" spans="6:21" ht="15.75">
      <c r="F21" s="54" t="s">
        <v>56</v>
      </c>
      <c r="H21" s="1"/>
      <c r="I21" s="1"/>
      <c r="J21" s="1"/>
      <c r="K21" s="1"/>
      <c r="M21" s="1"/>
      <c r="N21" s="1"/>
      <c r="O21" s="1"/>
      <c r="P21" s="1"/>
      <c r="Q21" s="1"/>
      <c r="R21" s="1"/>
      <c r="S21" s="1"/>
      <c r="T21" s="1"/>
      <c r="U21" s="1"/>
    </row>
    <row r="22" spans="6:21" ht="15.75">
      <c r="F22" s="54" t="s">
        <v>2123</v>
      </c>
      <c r="H22" s="1"/>
      <c r="I22" s="1"/>
      <c r="J22" s="1"/>
      <c r="K22" s="1"/>
      <c r="M22" s="1"/>
      <c r="N22" s="1"/>
      <c r="O22" s="1"/>
      <c r="P22" s="1"/>
      <c r="Q22" s="1"/>
      <c r="R22" s="1"/>
      <c r="S22" s="1"/>
      <c r="T22" s="1"/>
      <c r="U22" s="1"/>
    </row>
    <row r="23" spans="6:21" ht="15.75">
      <c r="F23" s="54" t="s">
        <v>60</v>
      </c>
      <c r="H23" s="1"/>
      <c r="I23" s="1"/>
      <c r="J23" s="1"/>
      <c r="K23" s="1"/>
      <c r="L23" s="1"/>
      <c r="M23" s="1"/>
      <c r="N23" s="1"/>
      <c r="O23" s="1"/>
      <c r="P23" s="1"/>
      <c r="Q23" s="1"/>
      <c r="R23" s="1"/>
      <c r="S23" s="1"/>
      <c r="T23" s="1"/>
      <c r="U23" s="1"/>
    </row>
    <row r="24" spans="6:21" ht="15.75">
      <c r="F24" s="54" t="s">
        <v>2124</v>
      </c>
      <c r="H24" s="1"/>
      <c r="I24" s="1"/>
      <c r="J24" s="1"/>
      <c r="K24" s="1"/>
      <c r="L24" s="1"/>
      <c r="M24" s="1"/>
      <c r="N24" s="1"/>
      <c r="O24" s="1"/>
      <c r="P24" s="1"/>
      <c r="Q24" s="1"/>
      <c r="R24" s="1"/>
      <c r="S24" s="1"/>
      <c r="T24" s="1"/>
      <c r="U24" s="1"/>
    </row>
    <row r="25" spans="6:21" ht="15.75">
      <c r="F25" s="54" t="s">
        <v>64</v>
      </c>
      <c r="H25" s="1"/>
      <c r="I25" s="1"/>
      <c r="J25" s="1"/>
      <c r="K25" s="1"/>
      <c r="L25" s="1"/>
      <c r="M25" s="1"/>
      <c r="N25" s="1"/>
      <c r="O25" s="1"/>
      <c r="P25" s="1"/>
      <c r="Q25" s="1"/>
      <c r="R25" s="1"/>
      <c r="S25" s="1"/>
      <c r="T25" s="1"/>
      <c r="U25" s="1"/>
    </row>
    <row r="26" spans="6:21" ht="15.75">
      <c r="F26" s="54" t="s">
        <v>2125</v>
      </c>
      <c r="H26" s="1"/>
      <c r="I26" s="1"/>
      <c r="J26" s="1"/>
      <c r="K26" s="1"/>
      <c r="L26" s="1"/>
      <c r="M26" s="1"/>
      <c r="N26" s="1"/>
      <c r="O26" s="1"/>
      <c r="P26" s="1"/>
      <c r="Q26" s="1"/>
      <c r="R26" s="1"/>
      <c r="S26" s="1"/>
      <c r="T26" s="1"/>
      <c r="U26" s="1"/>
    </row>
    <row r="27" spans="6:21" ht="15.75">
      <c r="F27" s="54" t="s">
        <v>68</v>
      </c>
      <c r="H27" s="1"/>
      <c r="I27" s="1"/>
      <c r="J27" s="1"/>
      <c r="K27" s="1"/>
      <c r="L27" s="1"/>
      <c r="M27" s="1"/>
      <c r="N27" s="1"/>
      <c r="O27" s="1"/>
      <c r="P27" s="1"/>
      <c r="Q27" s="1"/>
      <c r="R27" s="1"/>
      <c r="S27" s="1"/>
      <c r="T27" s="1"/>
      <c r="U27" s="1"/>
    </row>
    <row r="28" spans="6:21" ht="15.75">
      <c r="F28" s="54" t="s">
        <v>70</v>
      </c>
      <c r="H28" s="1"/>
      <c r="I28" s="1"/>
      <c r="J28" s="1"/>
      <c r="K28" s="1"/>
      <c r="L28" s="1"/>
      <c r="M28" s="1"/>
      <c r="N28" s="1"/>
      <c r="O28" s="1"/>
      <c r="P28" s="1"/>
      <c r="Q28" s="1"/>
      <c r="R28" s="1"/>
      <c r="S28" s="1"/>
      <c r="T28" s="1"/>
      <c r="U28" s="1"/>
    </row>
    <row r="29" spans="6:21" ht="15.75">
      <c r="F29" s="54" t="s">
        <v>72</v>
      </c>
      <c r="H29" s="1"/>
      <c r="I29" s="1"/>
      <c r="J29" s="1"/>
      <c r="K29" s="1"/>
      <c r="L29" s="1"/>
      <c r="M29" s="1"/>
      <c r="N29" s="1"/>
      <c r="O29" s="1"/>
      <c r="P29" s="1"/>
      <c r="Q29" s="1"/>
      <c r="R29" s="1"/>
      <c r="S29" s="1"/>
      <c r="T29" s="1"/>
      <c r="U29" s="1"/>
    </row>
    <row r="30" spans="6:21" ht="15.75">
      <c r="F30" s="54" t="s">
        <v>74</v>
      </c>
      <c r="H30" s="1"/>
      <c r="I30" s="1"/>
      <c r="J30" s="1"/>
      <c r="K30" s="1"/>
      <c r="L30" s="1"/>
      <c r="M30" s="1"/>
      <c r="N30" s="1"/>
      <c r="O30" s="1"/>
      <c r="P30" s="1"/>
      <c r="Q30" s="1"/>
      <c r="R30" s="1"/>
      <c r="S30" s="1"/>
      <c r="T30" s="1"/>
      <c r="U30" s="1"/>
    </row>
    <row r="31" spans="6:21" ht="15.75">
      <c r="F31" s="54" t="s">
        <v>76</v>
      </c>
      <c r="H31" s="1"/>
      <c r="I31" s="1"/>
      <c r="J31" s="1"/>
      <c r="K31" s="1"/>
      <c r="L31" s="1"/>
      <c r="M31" s="1"/>
      <c r="N31" s="1"/>
      <c r="O31" s="1"/>
      <c r="P31" s="1"/>
      <c r="Q31" s="1"/>
      <c r="R31" s="1"/>
      <c r="S31" s="1"/>
      <c r="T31" s="1"/>
      <c r="U31" s="1"/>
    </row>
    <row r="32" spans="6:21" ht="15.75">
      <c r="F32" s="54" t="s">
        <v>78</v>
      </c>
      <c r="H32" s="1"/>
      <c r="I32" s="1"/>
      <c r="J32" s="1"/>
      <c r="K32" s="1"/>
      <c r="L32" s="1"/>
      <c r="M32" s="1"/>
      <c r="N32" s="1"/>
      <c r="O32" s="1"/>
      <c r="P32" s="1"/>
      <c r="Q32" s="1"/>
      <c r="R32" s="1"/>
      <c r="S32" s="1"/>
      <c r="T32" s="1"/>
      <c r="U32" s="1"/>
    </row>
    <row r="33" spans="6:21" ht="15.75">
      <c r="F33" s="54" t="s">
        <v>80</v>
      </c>
      <c r="H33" s="1"/>
      <c r="I33" s="1"/>
      <c r="J33" s="1"/>
      <c r="K33" s="1"/>
      <c r="L33" s="1"/>
      <c r="M33" s="1"/>
      <c r="N33" s="1"/>
      <c r="O33" s="1"/>
      <c r="P33" s="1"/>
      <c r="Q33" s="1"/>
      <c r="R33" s="1"/>
      <c r="S33" s="1"/>
      <c r="T33" s="1"/>
      <c r="U33" s="1"/>
    </row>
    <row r="34" spans="6:21" ht="15.75">
      <c r="F34" s="54" t="s">
        <v>82</v>
      </c>
      <c r="H34" s="1"/>
      <c r="I34" s="1"/>
      <c r="J34" s="1"/>
      <c r="K34" s="1"/>
      <c r="L34" s="1"/>
      <c r="M34" s="1"/>
      <c r="N34" s="1"/>
      <c r="O34" s="1"/>
      <c r="P34" s="1"/>
      <c r="Q34" s="1"/>
      <c r="R34" s="1"/>
      <c r="S34" s="1"/>
      <c r="T34" s="1"/>
      <c r="U34" s="1"/>
    </row>
    <row r="35" spans="6:21" ht="15.75">
      <c r="F35" s="54" t="s">
        <v>84</v>
      </c>
      <c r="H35" s="1"/>
      <c r="I35" s="1"/>
      <c r="J35" s="1"/>
      <c r="K35" s="1"/>
      <c r="L35" s="1"/>
      <c r="M35" s="1"/>
      <c r="N35" s="1"/>
      <c r="O35" s="1"/>
      <c r="P35" s="1"/>
      <c r="Q35" s="1"/>
      <c r="R35" s="1"/>
      <c r="S35" s="1"/>
      <c r="T35" s="1"/>
      <c r="U35" s="1"/>
    </row>
    <row r="36" spans="6:21" ht="15.75">
      <c r="F36" s="54" t="s">
        <v>2126</v>
      </c>
      <c r="H36" s="1"/>
      <c r="I36" s="1"/>
      <c r="J36" s="1"/>
      <c r="K36" s="1"/>
      <c r="L36" s="1"/>
      <c r="M36" s="1"/>
      <c r="N36" s="1"/>
      <c r="O36" s="1"/>
      <c r="P36" s="1"/>
      <c r="Q36" s="1"/>
      <c r="R36" s="1"/>
      <c r="S36" s="1"/>
      <c r="T36" s="1"/>
      <c r="U36" s="1"/>
    </row>
    <row r="37" spans="6:21" ht="15.75">
      <c r="F37" s="54" t="s">
        <v>88</v>
      </c>
      <c r="H37" s="1"/>
      <c r="I37" s="1"/>
      <c r="J37" s="1"/>
      <c r="K37" s="1"/>
      <c r="L37" s="1"/>
      <c r="M37" s="1"/>
      <c r="N37" s="1"/>
      <c r="O37" s="1"/>
      <c r="P37" s="1"/>
      <c r="Q37" s="1"/>
      <c r="R37" s="1"/>
      <c r="S37" s="1"/>
      <c r="T37" s="1"/>
      <c r="U37" s="1"/>
    </row>
    <row r="38" spans="6:21" ht="15.75">
      <c r="F38" s="54" t="s">
        <v>90</v>
      </c>
      <c r="H38" s="1"/>
      <c r="I38" s="1"/>
      <c r="J38" s="1"/>
      <c r="K38" s="1"/>
      <c r="L38" s="1"/>
      <c r="M38" s="1"/>
      <c r="N38" s="1"/>
      <c r="O38" s="1"/>
      <c r="P38" s="1"/>
      <c r="Q38" s="1"/>
      <c r="R38" s="1"/>
      <c r="S38" s="1"/>
      <c r="T38" s="1"/>
      <c r="U38" s="1"/>
    </row>
    <row r="39" spans="6:21" ht="15.75">
      <c r="F39" s="54" t="s">
        <v>92</v>
      </c>
      <c r="H39" s="1"/>
      <c r="I39" s="1"/>
      <c r="J39" s="1"/>
      <c r="K39" s="1"/>
      <c r="L39" s="1"/>
      <c r="M39" s="1"/>
      <c r="N39" s="1"/>
      <c r="O39" s="1"/>
      <c r="P39" s="1"/>
      <c r="Q39" s="1"/>
      <c r="R39" s="1"/>
      <c r="S39" s="1"/>
      <c r="T39" s="1"/>
      <c r="U39" s="1"/>
    </row>
    <row r="40" spans="6:21" ht="15.75">
      <c r="F40" s="54" t="s">
        <v>94</v>
      </c>
      <c r="H40" s="1"/>
      <c r="I40" s="1"/>
      <c r="J40" s="1"/>
      <c r="K40" s="1"/>
      <c r="L40" s="1"/>
      <c r="M40" s="1"/>
      <c r="N40" s="1"/>
      <c r="O40" s="1"/>
      <c r="P40" s="1"/>
      <c r="Q40" s="1"/>
      <c r="R40" s="1"/>
      <c r="S40" s="1"/>
      <c r="T40" s="1"/>
      <c r="U40" s="1"/>
    </row>
    <row r="41" spans="6:21" ht="15.75">
      <c r="F41" s="54" t="s">
        <v>96</v>
      </c>
      <c r="H41" s="1"/>
      <c r="I41" s="1"/>
      <c r="J41" s="1"/>
      <c r="K41" s="1"/>
      <c r="L41" s="1"/>
      <c r="M41" s="1"/>
      <c r="N41" s="1"/>
      <c r="O41" s="1"/>
      <c r="P41" s="1"/>
      <c r="Q41" s="1"/>
      <c r="R41" s="1"/>
      <c r="S41" s="1"/>
      <c r="T41" s="1"/>
      <c r="U41" s="1"/>
    </row>
    <row r="42" spans="6:21" ht="15.75">
      <c r="F42" s="54" t="s">
        <v>2127</v>
      </c>
      <c r="H42" s="1"/>
      <c r="I42" s="1"/>
      <c r="J42" s="1"/>
      <c r="K42" s="1"/>
      <c r="L42" s="1"/>
      <c r="M42" s="1"/>
      <c r="N42" s="1"/>
      <c r="O42" s="1"/>
      <c r="P42" s="1"/>
      <c r="Q42" s="1"/>
      <c r="R42" s="1"/>
      <c r="S42" s="1"/>
      <c r="T42" s="1"/>
      <c r="U42" s="1"/>
    </row>
    <row r="43" spans="6:21" ht="15.75">
      <c r="F43" s="159" t="s">
        <v>2128</v>
      </c>
      <c r="H43" s="1"/>
      <c r="I43" s="1"/>
      <c r="J43" s="1"/>
      <c r="K43" s="1"/>
      <c r="L43" s="1"/>
      <c r="M43" s="1"/>
      <c r="N43" s="1"/>
      <c r="O43" s="1"/>
      <c r="P43" s="1"/>
      <c r="Q43" s="1"/>
      <c r="R43" s="1"/>
      <c r="S43" s="1"/>
      <c r="T43" s="1"/>
      <c r="U43" s="1"/>
    </row>
    <row r="44" spans="6:21" ht="15.75">
      <c r="F44" s="159" t="s">
        <v>2129</v>
      </c>
      <c r="H44" s="1"/>
      <c r="I44" s="1"/>
      <c r="J44" s="1"/>
      <c r="K44" s="1"/>
      <c r="L44" s="1"/>
      <c r="M44" s="1"/>
      <c r="N44" s="1"/>
      <c r="O44" s="1"/>
      <c r="P44" s="1"/>
      <c r="Q44" s="1"/>
      <c r="R44" s="1"/>
      <c r="S44" s="1"/>
      <c r="T44" s="1"/>
      <c r="U44" s="1"/>
    </row>
    <row r="45" spans="6:21" ht="15.75">
      <c r="F45" s="159" t="s">
        <v>2130</v>
      </c>
      <c r="H45" s="1"/>
      <c r="I45" s="1"/>
      <c r="J45" s="1"/>
      <c r="K45" s="1"/>
      <c r="L45" s="1"/>
      <c r="M45" s="1"/>
      <c r="N45" s="1"/>
      <c r="O45" s="1"/>
      <c r="P45" s="1"/>
      <c r="Q45" s="1"/>
      <c r="R45" s="1"/>
      <c r="S45" s="1"/>
      <c r="T45" s="1"/>
      <c r="U45" s="1"/>
    </row>
    <row r="46" spans="6:21" ht="15.75">
      <c r="F46" s="159" t="s">
        <v>2131</v>
      </c>
      <c r="H46" s="1"/>
      <c r="I46" s="1"/>
      <c r="J46" s="1"/>
      <c r="K46" s="1"/>
      <c r="L46" s="1"/>
      <c r="M46" s="1"/>
      <c r="N46" s="1"/>
      <c r="O46" s="1"/>
      <c r="P46" s="1"/>
      <c r="Q46" s="1"/>
      <c r="R46" s="1"/>
      <c r="S46" s="1"/>
      <c r="T46" s="1"/>
      <c r="U46" s="1"/>
    </row>
    <row r="47" spans="6:21" ht="15.75">
      <c r="F47" s="159" t="s">
        <v>2132</v>
      </c>
      <c r="H47" s="1"/>
      <c r="I47" s="1"/>
      <c r="J47" s="1"/>
      <c r="K47" s="1"/>
      <c r="L47" s="1"/>
      <c r="M47" s="1"/>
      <c r="N47" s="1"/>
      <c r="O47" s="1"/>
      <c r="P47" s="1"/>
      <c r="Q47" s="1"/>
      <c r="R47" s="1"/>
      <c r="S47" s="1"/>
      <c r="T47" s="1"/>
      <c r="U47" s="1"/>
    </row>
    <row r="48" spans="6:21" ht="15.75">
      <c r="F48" s="159"/>
      <c r="H48" s="1"/>
      <c r="I48" s="1"/>
      <c r="J48" s="1"/>
      <c r="K48" s="1"/>
      <c r="L48" s="1"/>
      <c r="M48" s="1"/>
      <c r="N48" s="1"/>
      <c r="O48" s="1"/>
      <c r="P48" s="1"/>
      <c r="Q48" s="1"/>
      <c r="R48" s="1"/>
      <c r="S48" s="1"/>
      <c r="T48" s="1"/>
      <c r="U48" s="1"/>
    </row>
    <row r="49" spans="7:21" ht="15.75">
      <c r="G49" s="1"/>
      <c r="H49" s="1"/>
      <c r="I49" s="1"/>
      <c r="J49" s="1"/>
      <c r="K49" s="1"/>
      <c r="L49" s="1"/>
      <c r="M49" s="1"/>
      <c r="N49" s="1"/>
      <c r="O49" s="1"/>
      <c r="P49" s="1"/>
      <c r="Q49" s="1"/>
      <c r="R49" s="1"/>
      <c r="S49" s="1"/>
      <c r="T49" s="1"/>
      <c r="U49" s="1"/>
    </row>
    <row r="50" spans="7:21" ht="15.75">
      <c r="G50" s="1"/>
      <c r="H50" s="1"/>
      <c r="I50" s="1"/>
      <c r="J50" s="1"/>
      <c r="K50" s="1"/>
      <c r="L50" s="1"/>
      <c r="M50" s="1"/>
      <c r="N50" s="1"/>
      <c r="O50" s="1"/>
      <c r="P50" s="1"/>
      <c r="Q50" s="1"/>
      <c r="R50" s="1"/>
      <c r="S50" s="1"/>
      <c r="T50" s="1"/>
      <c r="U50" s="1"/>
    </row>
    <row r="51" spans="7:21" ht="15.75">
      <c r="G51" s="1"/>
      <c r="H51" s="1"/>
      <c r="I51" s="1"/>
      <c r="J51" s="1"/>
      <c r="K51" s="1"/>
      <c r="L51" s="1"/>
      <c r="M51" s="1"/>
      <c r="N51" s="1"/>
      <c r="O51" s="1"/>
      <c r="P51" s="1"/>
      <c r="Q51" s="1"/>
      <c r="R51" s="1"/>
      <c r="S51" s="1"/>
      <c r="T51" s="1"/>
      <c r="U51" s="1"/>
    </row>
    <row r="52" spans="7:21" ht="15.75">
      <c r="G52" s="1"/>
      <c r="H52" s="1"/>
      <c r="I52" s="1"/>
      <c r="J52" s="1"/>
      <c r="K52" s="1"/>
      <c r="L52" s="1"/>
      <c r="M52" s="1"/>
      <c r="N52" s="1"/>
      <c r="O52" s="1"/>
      <c r="P52" s="1"/>
      <c r="Q52" s="1"/>
      <c r="R52" s="1"/>
      <c r="S52" s="1"/>
      <c r="T52" s="1"/>
      <c r="U52" s="1"/>
    </row>
    <row r="53" spans="7:21" ht="15.75">
      <c r="G53" s="1"/>
      <c r="H53" s="1"/>
      <c r="I53" s="1"/>
      <c r="J53" s="1"/>
      <c r="K53" s="1"/>
      <c r="L53" s="1"/>
      <c r="M53" s="1"/>
      <c r="N53" s="1"/>
      <c r="O53" s="1"/>
      <c r="P53" s="1"/>
      <c r="Q53" s="1"/>
      <c r="R53" s="1"/>
      <c r="S53" s="1"/>
      <c r="T53" s="1"/>
      <c r="U53" s="1"/>
    </row>
    <row r="54" spans="7:21" ht="15.75">
      <c r="G54" s="1"/>
      <c r="H54" s="1"/>
      <c r="I54" s="1"/>
      <c r="J54" s="1"/>
      <c r="K54" s="1"/>
      <c r="L54" s="1"/>
      <c r="M54" s="1"/>
      <c r="N54" s="1"/>
      <c r="O54" s="1"/>
      <c r="P54" s="1"/>
      <c r="Q54" s="1"/>
      <c r="R54" s="1"/>
      <c r="S54" s="1"/>
      <c r="T54" s="1"/>
      <c r="U54" s="1"/>
    </row>
    <row r="55" spans="7:21" ht="15.75">
      <c r="G55" s="1"/>
      <c r="H55" s="1"/>
      <c r="I55" s="1"/>
      <c r="J55" s="1"/>
      <c r="K55" s="1"/>
      <c r="L55" s="1"/>
      <c r="M55" s="1"/>
      <c r="N55" s="1"/>
      <c r="O55" s="1"/>
      <c r="P55" s="1"/>
      <c r="Q55" s="1"/>
      <c r="R55" s="1"/>
      <c r="S55" s="1"/>
      <c r="T55" s="1"/>
      <c r="U55" s="1"/>
    </row>
    <row r="56" spans="7:21" ht="15.75">
      <c r="G56" s="1"/>
      <c r="H56" s="1"/>
      <c r="I56" s="1"/>
      <c r="J56" s="1"/>
      <c r="K56" s="1"/>
      <c r="L56" s="1"/>
      <c r="M56" s="1"/>
      <c r="N56" s="1"/>
      <c r="O56" s="1"/>
      <c r="P56" s="1"/>
      <c r="Q56" s="1"/>
      <c r="R56" s="1"/>
      <c r="S56" s="1"/>
      <c r="T56" s="1"/>
      <c r="U56" s="1"/>
    </row>
    <row r="57" spans="7:21" ht="15.75">
      <c r="G57" s="1"/>
      <c r="H57" s="1"/>
      <c r="I57" s="1"/>
      <c r="J57" s="1"/>
      <c r="K57" s="1"/>
      <c r="L57" s="1"/>
      <c r="M57" s="1"/>
      <c r="N57" s="1"/>
      <c r="O57" s="1"/>
      <c r="P57" s="1"/>
      <c r="Q57" s="1"/>
      <c r="R57" s="1"/>
      <c r="S57" s="1"/>
      <c r="T57" s="1"/>
      <c r="U57" s="1"/>
    </row>
    <row r="58" spans="7:21" ht="15.75">
      <c r="G58" s="1"/>
      <c r="H58" s="1"/>
      <c r="I58" s="1"/>
      <c r="J58" s="1"/>
      <c r="K58" s="1"/>
      <c r="L58" s="1"/>
      <c r="M58" s="1"/>
      <c r="N58" s="1"/>
      <c r="O58" s="1"/>
      <c r="P58" s="1"/>
      <c r="Q58" s="1"/>
      <c r="R58" s="1"/>
      <c r="S58" s="1"/>
      <c r="T58" s="1"/>
      <c r="U58" s="1"/>
    </row>
    <row r="59" spans="7:21" ht="15.75">
      <c r="G59" s="1"/>
      <c r="H59" s="1"/>
      <c r="I59" s="1"/>
      <c r="J59" s="1"/>
      <c r="K59" s="1"/>
      <c r="L59" s="1"/>
      <c r="M59" s="1"/>
      <c r="N59" s="1"/>
      <c r="O59" s="1"/>
      <c r="P59" s="1"/>
      <c r="Q59" s="1"/>
      <c r="R59" s="1"/>
      <c r="S59" s="1"/>
      <c r="T59" s="1"/>
      <c r="U59" s="1"/>
    </row>
    <row r="60" spans="7:21" ht="15.75">
      <c r="G60" s="1"/>
      <c r="H60" s="1"/>
      <c r="I60" s="1"/>
      <c r="J60" s="1"/>
      <c r="K60" s="1"/>
      <c r="L60" s="1"/>
      <c r="M60" s="1"/>
      <c r="N60" s="1"/>
      <c r="O60" s="1"/>
      <c r="P60" s="1"/>
      <c r="Q60" s="1"/>
      <c r="R60" s="1"/>
      <c r="S60" s="1"/>
      <c r="T60" s="1"/>
      <c r="U60" s="1"/>
    </row>
    <row r="61" spans="7:21" ht="15.75">
      <c r="G61" s="1"/>
      <c r="H61" s="1"/>
      <c r="I61" s="1"/>
      <c r="J61" s="1"/>
      <c r="K61" s="1"/>
      <c r="L61" s="1"/>
      <c r="M61" s="1"/>
      <c r="N61" s="1"/>
      <c r="O61" s="1"/>
      <c r="P61" s="1"/>
      <c r="Q61" s="1"/>
      <c r="R61" s="1"/>
      <c r="S61" s="1"/>
      <c r="T61" s="1"/>
      <c r="U61" s="1"/>
    </row>
    <row r="62" spans="7:21" ht="15.75">
      <c r="G62" s="1"/>
      <c r="H62" s="1"/>
      <c r="I62" s="1"/>
      <c r="J62" s="1"/>
      <c r="K62" s="1"/>
      <c r="L62" s="1"/>
      <c r="M62" s="1"/>
      <c r="N62" s="1"/>
      <c r="O62" s="1"/>
      <c r="P62" s="1"/>
      <c r="Q62" s="1"/>
      <c r="R62" s="1"/>
      <c r="S62" s="1"/>
      <c r="T62" s="1"/>
      <c r="U62" s="1"/>
    </row>
    <row r="63" spans="7:21" ht="15.75">
      <c r="G63" s="1"/>
      <c r="H63" s="1"/>
      <c r="I63" s="1"/>
      <c r="J63" s="1"/>
      <c r="K63" s="1"/>
      <c r="L63" s="1"/>
      <c r="M63" s="1"/>
      <c r="N63" s="1"/>
      <c r="O63" s="1"/>
      <c r="P63" s="1"/>
      <c r="Q63" s="1"/>
      <c r="R63" s="1"/>
      <c r="S63" s="1"/>
      <c r="T63" s="1"/>
      <c r="U63" s="1"/>
    </row>
    <row r="64" spans="7:21" ht="15.75">
      <c r="G64" s="1"/>
      <c r="H64" s="1"/>
      <c r="I64" s="1"/>
      <c r="J64" s="1"/>
      <c r="K64" s="1"/>
      <c r="L64" s="1"/>
      <c r="M64" s="1"/>
      <c r="N64" s="1"/>
      <c r="O64" s="1"/>
      <c r="P64" s="1"/>
      <c r="Q64" s="1"/>
      <c r="R64" s="1"/>
      <c r="S64" s="1"/>
      <c r="T64" s="1"/>
      <c r="U64" s="1"/>
    </row>
    <row r="65" spans="7:21" ht="15.75">
      <c r="G65" s="1"/>
      <c r="H65" s="1"/>
      <c r="I65" s="1"/>
      <c r="J65" s="1"/>
      <c r="K65" s="1"/>
      <c r="L65" s="1"/>
      <c r="M65" s="1"/>
      <c r="N65" s="1"/>
      <c r="O65" s="1"/>
      <c r="P65" s="1"/>
      <c r="Q65" s="1"/>
      <c r="R65" s="1"/>
      <c r="S65" s="1"/>
      <c r="T65" s="1"/>
      <c r="U65" s="1"/>
    </row>
    <row r="66" spans="7:21" ht="15.75">
      <c r="G66" s="1"/>
      <c r="H66" s="1"/>
      <c r="I66" s="1"/>
      <c r="J66" s="1"/>
      <c r="K66" s="1"/>
      <c r="L66" s="1"/>
      <c r="M66" s="1"/>
      <c r="N66" s="1"/>
      <c r="O66" s="1"/>
      <c r="P66" s="1"/>
      <c r="Q66" s="1"/>
      <c r="R66" s="1"/>
      <c r="S66" s="1"/>
      <c r="T66" s="1"/>
      <c r="U66" s="1"/>
    </row>
    <row r="67" spans="7:21" ht="15.75">
      <c r="G67" s="1"/>
      <c r="H67" s="1"/>
      <c r="I67" s="1"/>
      <c r="J67" s="1"/>
      <c r="K67" s="1"/>
      <c r="L67" s="1"/>
      <c r="M67" s="1"/>
      <c r="N67" s="1"/>
      <c r="O67" s="1"/>
      <c r="P67" s="1"/>
      <c r="Q67" s="1"/>
      <c r="R67" s="1"/>
      <c r="S67" s="1"/>
      <c r="T67" s="1"/>
      <c r="U67" s="1"/>
    </row>
    <row r="68" spans="7:21" ht="15.75">
      <c r="G68" s="1"/>
      <c r="H68" s="1"/>
      <c r="I68" s="1"/>
      <c r="J68" s="1"/>
      <c r="K68" s="1"/>
      <c r="L68" s="1"/>
      <c r="M68" s="1"/>
      <c r="N68" s="1"/>
      <c r="O68" s="1"/>
      <c r="P68" s="1"/>
      <c r="Q68" s="1"/>
      <c r="R68" s="1"/>
      <c r="S68" s="1"/>
      <c r="T68" s="1"/>
      <c r="U68" s="1"/>
    </row>
    <row r="69" spans="7:21" ht="15.75">
      <c r="G69" s="1"/>
      <c r="H69" s="1"/>
      <c r="I69" s="1"/>
      <c r="J69" s="1"/>
      <c r="K69" s="1"/>
      <c r="L69" s="1"/>
      <c r="M69" s="1"/>
      <c r="N69" s="1"/>
      <c r="O69" s="1"/>
      <c r="P69" s="1"/>
      <c r="Q69" s="1"/>
      <c r="R69" s="1"/>
      <c r="S69" s="1"/>
      <c r="T69" s="1"/>
      <c r="U69" s="1"/>
    </row>
    <row r="70" spans="7:21" ht="15.75">
      <c r="G70" s="1"/>
      <c r="H70" s="1"/>
      <c r="I70" s="1"/>
      <c r="J70" s="1"/>
      <c r="K70" s="1"/>
      <c r="L70" s="1"/>
      <c r="M70" s="1"/>
      <c r="N70" s="1"/>
      <c r="O70" s="1"/>
      <c r="P70" s="1"/>
      <c r="Q70" s="1"/>
      <c r="R70" s="1"/>
      <c r="S70" s="1"/>
      <c r="T70" s="1"/>
      <c r="U70" s="1"/>
    </row>
    <row r="71" spans="7:21" ht="15.75">
      <c r="G71" s="1"/>
      <c r="H71" s="1"/>
      <c r="I71" s="1"/>
      <c r="J71" s="1"/>
      <c r="K71" s="1"/>
      <c r="L71" s="1"/>
      <c r="M71" s="1"/>
      <c r="N71" s="1"/>
      <c r="O71" s="1"/>
      <c r="P71" s="1"/>
      <c r="Q71" s="1"/>
      <c r="R71" s="1"/>
      <c r="S71" s="1"/>
      <c r="T71" s="1"/>
      <c r="U71" s="1"/>
    </row>
    <row r="72" spans="7:21" ht="15.75">
      <c r="G72" s="1"/>
      <c r="H72" s="1"/>
      <c r="I72" s="1"/>
      <c r="J72" s="1"/>
      <c r="K72" s="1"/>
      <c r="L72" s="1"/>
      <c r="M72" s="1"/>
      <c r="N72" s="1"/>
      <c r="O72" s="1"/>
      <c r="P72" s="1"/>
      <c r="Q72" s="1"/>
      <c r="R72" s="1"/>
      <c r="S72" s="1"/>
      <c r="T72" s="1"/>
      <c r="U72" s="1"/>
    </row>
    <row r="73" spans="7:21" ht="15.75">
      <c r="G73" s="1"/>
      <c r="H73" s="1"/>
      <c r="I73" s="1"/>
      <c r="J73" s="1"/>
      <c r="K73" s="1"/>
      <c r="L73" s="1"/>
      <c r="M73" s="1"/>
      <c r="N73" s="1"/>
      <c r="O73" s="1"/>
      <c r="P73" s="1"/>
      <c r="Q73" s="1"/>
      <c r="R73" s="1"/>
      <c r="S73" s="1"/>
      <c r="T73" s="1"/>
      <c r="U73" s="1"/>
    </row>
    <row r="74" spans="7:21" ht="15.75">
      <c r="G74" s="1"/>
      <c r="H74" s="1"/>
      <c r="I74" s="1"/>
      <c r="J74" s="1"/>
      <c r="K74" s="1"/>
      <c r="L74" s="1"/>
      <c r="M74" s="1"/>
      <c r="N74" s="1"/>
      <c r="O74" s="1"/>
      <c r="P74" s="1"/>
      <c r="Q74" s="1"/>
      <c r="R74" s="1"/>
      <c r="S74" s="1"/>
      <c r="T74" s="1"/>
      <c r="U74" s="1"/>
    </row>
    <row r="75" spans="7:21" ht="15.75">
      <c r="G75" s="1"/>
      <c r="H75" s="1"/>
      <c r="I75" s="1"/>
      <c r="J75" s="1"/>
      <c r="K75" s="1"/>
      <c r="L75" s="1"/>
      <c r="M75" s="1"/>
      <c r="N75" s="1"/>
      <c r="O75" s="1"/>
      <c r="P75" s="1"/>
      <c r="Q75" s="1"/>
      <c r="R75" s="1"/>
      <c r="S75" s="1"/>
      <c r="T75" s="1"/>
      <c r="U75" s="1"/>
    </row>
    <row r="76" spans="7:21" ht="15.75">
      <c r="G76" s="1"/>
      <c r="H76" s="1"/>
      <c r="I76" s="1"/>
      <c r="J76" s="1"/>
      <c r="K76" s="1"/>
      <c r="L76" s="1"/>
      <c r="M76" s="1"/>
      <c r="N76" s="1"/>
      <c r="O76" s="1"/>
      <c r="P76" s="1"/>
      <c r="Q76" s="1"/>
      <c r="R76" s="1"/>
      <c r="S76" s="1"/>
      <c r="T76" s="1"/>
      <c r="U76" s="1"/>
    </row>
    <row r="77" spans="7:21" ht="15.75">
      <c r="G77" s="1"/>
      <c r="H77" s="1"/>
      <c r="I77" s="1"/>
      <c r="J77" s="1"/>
      <c r="K77" s="1"/>
      <c r="L77" s="1"/>
      <c r="M77" s="1"/>
      <c r="N77" s="1"/>
      <c r="O77" s="1"/>
      <c r="P77" s="1"/>
      <c r="Q77" s="1"/>
      <c r="R77" s="1"/>
      <c r="S77" s="1"/>
      <c r="T77" s="1"/>
      <c r="U77" s="1"/>
    </row>
    <row r="78" spans="7:21" ht="15.75">
      <c r="G78" s="1"/>
      <c r="H78" s="1"/>
      <c r="I78" s="1"/>
      <c r="J78" s="1"/>
      <c r="K78" s="1"/>
      <c r="L78" s="1"/>
      <c r="M78" s="1"/>
      <c r="N78" s="1"/>
      <c r="O78" s="1"/>
      <c r="P78" s="1"/>
      <c r="Q78" s="1"/>
      <c r="R78" s="1"/>
      <c r="S78" s="1"/>
      <c r="T78" s="1"/>
      <c r="U78" s="1"/>
    </row>
    <row r="79" spans="7:21" ht="15.75">
      <c r="G79" s="1"/>
      <c r="H79" s="1"/>
      <c r="I79" s="1"/>
      <c r="J79" s="1"/>
      <c r="K79" s="1"/>
      <c r="L79" s="1"/>
      <c r="M79" s="1"/>
      <c r="N79" s="1"/>
      <c r="O79" s="1"/>
      <c r="P79" s="1"/>
      <c r="Q79" s="1"/>
      <c r="R79" s="1"/>
      <c r="S79" s="1"/>
      <c r="T79" s="1"/>
      <c r="U79" s="1"/>
    </row>
    <row r="80" spans="7:21" ht="15.75">
      <c r="G80" s="1"/>
      <c r="H80" s="1"/>
      <c r="I80" s="1"/>
      <c r="J80" s="1"/>
      <c r="K80" s="1"/>
      <c r="L80" s="1"/>
      <c r="M80" s="1"/>
      <c r="N80" s="1"/>
      <c r="O80" s="1"/>
      <c r="P80" s="1"/>
      <c r="Q80" s="1"/>
      <c r="R80" s="1"/>
      <c r="S80" s="1"/>
      <c r="T80" s="1"/>
      <c r="U80" s="1"/>
    </row>
    <row r="81" spans="7:21" ht="15.75">
      <c r="G81" s="1"/>
      <c r="H81" s="1"/>
      <c r="I81" s="1"/>
      <c r="J81" s="1"/>
      <c r="K81" s="1"/>
      <c r="L81" s="1"/>
      <c r="M81" s="1"/>
      <c r="N81" s="1"/>
      <c r="O81" s="1"/>
      <c r="P81" s="1"/>
      <c r="Q81" s="1"/>
      <c r="R81" s="1"/>
      <c r="S81" s="1"/>
      <c r="T81" s="1"/>
      <c r="U81" s="1"/>
    </row>
    <row r="82" spans="7:21" ht="15.75">
      <c r="G82" s="1"/>
      <c r="H82" s="1"/>
      <c r="I82" s="1"/>
      <c r="J82" s="1"/>
      <c r="K82" s="1"/>
      <c r="L82" s="1"/>
      <c r="M82" s="1"/>
      <c r="N82" s="1"/>
      <c r="O82" s="1"/>
      <c r="P82" s="1"/>
      <c r="Q82" s="1"/>
      <c r="R82" s="1"/>
      <c r="S82" s="1"/>
      <c r="T82" s="1"/>
      <c r="U82" s="1"/>
    </row>
    <row r="83" spans="7:21" ht="15.75">
      <c r="G83" s="1"/>
      <c r="H83" s="1"/>
      <c r="I83" s="1"/>
      <c r="J83" s="1"/>
      <c r="K83" s="1"/>
      <c r="L83" s="1"/>
      <c r="M83" s="1"/>
      <c r="N83" s="1"/>
      <c r="O83" s="1"/>
      <c r="P83" s="1"/>
      <c r="Q83" s="1"/>
      <c r="R83" s="1"/>
      <c r="S83" s="1"/>
      <c r="T83" s="1"/>
      <c r="U83" s="1"/>
    </row>
    <row r="84" spans="7:21" ht="15.75">
      <c r="G84" s="1"/>
      <c r="H84" s="1"/>
      <c r="I84" s="1"/>
      <c r="J84" s="1"/>
      <c r="K84" s="1"/>
      <c r="L84" s="1"/>
      <c r="M84" s="1"/>
      <c r="N84" s="1"/>
      <c r="O84" s="1"/>
      <c r="P84" s="1"/>
      <c r="Q84" s="1"/>
      <c r="R84" s="1"/>
      <c r="S84" s="1"/>
      <c r="T84" s="1"/>
      <c r="U84" s="1"/>
    </row>
    <row r="85" spans="7:21" ht="15.75">
      <c r="G85" s="1"/>
      <c r="H85" s="1"/>
      <c r="I85" s="1"/>
      <c r="J85" s="1"/>
      <c r="K85" s="1"/>
      <c r="L85" s="1"/>
      <c r="M85" s="1"/>
      <c r="N85" s="1"/>
      <c r="O85" s="1"/>
      <c r="P85" s="1"/>
      <c r="Q85" s="1"/>
      <c r="R85" s="1"/>
      <c r="S85" s="1"/>
      <c r="T85" s="1"/>
      <c r="U85" s="1"/>
    </row>
    <row r="86" spans="7:21" ht="15.75">
      <c r="G86" s="1"/>
      <c r="H86" s="1"/>
      <c r="I86" s="1"/>
      <c r="J86" s="1"/>
      <c r="K86" s="1"/>
      <c r="L86" s="1"/>
      <c r="M86" s="1"/>
      <c r="N86" s="1"/>
      <c r="O86" s="1"/>
      <c r="P86" s="1"/>
      <c r="Q86" s="1"/>
      <c r="R86" s="1"/>
      <c r="S86" s="1"/>
      <c r="T86" s="1"/>
      <c r="U86" s="1"/>
    </row>
    <row r="87" spans="7:21" ht="15.75">
      <c r="G87" s="1"/>
      <c r="H87" s="1"/>
      <c r="I87" s="1"/>
      <c r="J87" s="1"/>
      <c r="K87" s="1"/>
      <c r="L87" s="1"/>
      <c r="M87" s="1"/>
      <c r="N87" s="1"/>
      <c r="O87" s="1"/>
      <c r="P87" s="1"/>
      <c r="Q87" s="1"/>
      <c r="R87" s="1"/>
      <c r="S87" s="1"/>
      <c r="T87" s="1"/>
      <c r="U87" s="1"/>
    </row>
    <row r="88" spans="7:21" ht="15.75">
      <c r="G88" s="1"/>
      <c r="H88" s="1"/>
      <c r="I88" s="1"/>
      <c r="J88" s="1"/>
      <c r="K88" s="1"/>
      <c r="L88" s="1"/>
      <c r="M88" s="1"/>
      <c r="N88" s="1"/>
      <c r="O88" s="1"/>
      <c r="P88" s="1"/>
      <c r="Q88" s="1"/>
      <c r="R88" s="1"/>
      <c r="S88" s="1"/>
      <c r="T88" s="1"/>
      <c r="U88" s="1"/>
    </row>
    <row r="89" spans="7:21" ht="15.75">
      <c r="G89" s="1"/>
      <c r="H89" s="1"/>
      <c r="I89" s="1"/>
      <c r="J89" s="1"/>
      <c r="K89" s="1"/>
      <c r="L89" s="1"/>
      <c r="M89" s="1"/>
      <c r="N89" s="1"/>
      <c r="O89" s="1"/>
      <c r="P89" s="1"/>
      <c r="Q89" s="1"/>
      <c r="R89" s="1"/>
      <c r="S89" s="1"/>
      <c r="T89" s="1"/>
      <c r="U89" s="1"/>
    </row>
  </sheetData>
  <sheetProtection formatCells="0" formatColumns="0" formatRows="0" insertColumns="0" insertRows="0" insertHyperlinks="0" deleteColumns="0" deleteRows="0" sort="0" autoFilter="0" pivotTables="0"/>
  <pageMargins left="0.7" right="0.7" top="0.75" bottom="0.75" header="0.51180555555555551" footer="0.51180555555555551"/>
  <pageSetup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G1154"/>
  <sheetViews>
    <sheetView showGridLines="0" topLeftCell="X1" zoomScale="80" zoomScaleNormal="80" workbookViewId="0">
      <selection activeCell="AI2" sqref="AI2"/>
    </sheetView>
  </sheetViews>
  <sheetFormatPr defaultColWidth="9.140625" defaultRowHeight="15.75"/>
  <cols>
    <col min="1" max="1" width="30.85546875" customWidth="1"/>
    <col min="3" max="3" width="34.140625" customWidth="1"/>
    <col min="5" max="5" width="31.7109375" customWidth="1"/>
    <col min="7" max="7" width="43.42578125" customWidth="1"/>
    <col min="9" max="9" width="39.85546875" bestFit="1" customWidth="1"/>
    <col min="10" max="10" width="2.85546875" customWidth="1"/>
    <col min="11" max="11" width="39.85546875" bestFit="1" customWidth="1"/>
    <col min="12" max="12" width="2.85546875" customWidth="1"/>
    <col min="13" max="13" width="39.85546875" bestFit="1" customWidth="1"/>
    <col min="14" max="14" width="2.42578125" customWidth="1"/>
    <col min="15" max="15" width="41.28515625" bestFit="1" customWidth="1"/>
    <col min="16" max="16" width="2" customWidth="1"/>
    <col min="17" max="17" width="36" bestFit="1" customWidth="1"/>
    <col min="18" max="18" width="2.42578125" customWidth="1"/>
    <col min="19" max="19" width="37.28515625" bestFit="1" customWidth="1"/>
    <col min="20" max="20" width="2.42578125" customWidth="1"/>
    <col min="21" max="21" width="37.28515625" bestFit="1" customWidth="1"/>
    <col min="23" max="23" width="27.28515625" style="148" customWidth="1"/>
    <col min="26" max="26" width="22.85546875" style="153" bestFit="1" customWidth="1"/>
    <col min="27" max="27" width="39.7109375" customWidth="1"/>
    <col min="29" max="29" width="39.42578125" bestFit="1" customWidth="1"/>
    <col min="30" max="30" width="9" customWidth="1"/>
    <col min="31" max="31" width="25.140625" bestFit="1" customWidth="1"/>
    <col min="32" max="32" width="10.7109375" customWidth="1"/>
    <col min="33" max="33" width="15.28515625" customWidth="1"/>
  </cols>
  <sheetData>
    <row r="1" spans="1:33">
      <c r="A1" s="11" t="s">
        <v>526</v>
      </c>
      <c r="C1" s="11" t="s">
        <v>231</v>
      </c>
      <c r="E1" s="11" t="s">
        <v>264</v>
      </c>
      <c r="G1" s="11" t="s">
        <v>319</v>
      </c>
      <c r="I1" s="11" t="s">
        <v>2076</v>
      </c>
      <c r="J1" s="11"/>
      <c r="K1" s="11" t="s">
        <v>2077</v>
      </c>
      <c r="L1" s="11"/>
      <c r="M1" s="11" t="s">
        <v>2078</v>
      </c>
      <c r="O1" s="11" t="s">
        <v>534</v>
      </c>
      <c r="Q1" s="11" t="s">
        <v>535</v>
      </c>
      <c r="S1" s="11" t="s">
        <v>828</v>
      </c>
      <c r="U1" s="11" t="s">
        <v>536</v>
      </c>
      <c r="W1" s="144" t="s">
        <v>829</v>
      </c>
      <c r="Z1" s="152" t="s">
        <v>1991</v>
      </c>
      <c r="AA1" s="11" t="s">
        <v>830</v>
      </c>
      <c r="AC1" s="156" t="s">
        <v>1998</v>
      </c>
      <c r="AE1" s="156" t="s">
        <v>2035</v>
      </c>
      <c r="AG1" s="156" t="s">
        <v>2036</v>
      </c>
    </row>
    <row r="2" spans="1:33">
      <c r="A2" s="64" t="s">
        <v>833</v>
      </c>
      <c r="C2" s="53" t="s">
        <v>233</v>
      </c>
      <c r="E2" s="53" t="s">
        <v>266</v>
      </c>
      <c r="G2" s="58" t="s">
        <v>321</v>
      </c>
      <c r="I2" s="58" t="s">
        <v>2062</v>
      </c>
      <c r="K2" s="59" t="s">
        <v>2112</v>
      </c>
      <c r="M2" s="58" t="s">
        <v>2084</v>
      </c>
      <c r="O2" s="134" t="s">
        <v>2106</v>
      </c>
      <c r="Q2" s="58" t="s">
        <v>2152</v>
      </c>
      <c r="S2" s="58"/>
      <c r="U2" s="135" t="s">
        <v>2064</v>
      </c>
      <c r="W2" s="145" t="s">
        <v>238</v>
      </c>
      <c r="AA2" s="58" t="s">
        <v>840</v>
      </c>
      <c r="AC2" s="58" t="s">
        <v>1999</v>
      </c>
      <c r="AE2" s="58" t="s">
        <v>2001</v>
      </c>
      <c r="AG2" s="58" t="s">
        <v>2037</v>
      </c>
    </row>
    <row r="3" spans="1:33">
      <c r="A3" s="65" t="s">
        <v>834</v>
      </c>
      <c r="C3" s="54" t="s">
        <v>2002</v>
      </c>
      <c r="E3" s="54" t="s">
        <v>2028</v>
      </c>
      <c r="G3" s="59" t="s">
        <v>2032</v>
      </c>
      <c r="I3" s="59" t="s">
        <v>2063</v>
      </c>
      <c r="K3" s="59" t="s">
        <v>2090</v>
      </c>
      <c r="M3" s="59" t="s">
        <v>2108</v>
      </c>
      <c r="O3" s="60" t="s">
        <v>2146</v>
      </c>
      <c r="Q3" s="59"/>
      <c r="S3" s="59"/>
      <c r="U3" s="136" t="s">
        <v>2065</v>
      </c>
      <c r="W3" s="146" t="s">
        <v>1992</v>
      </c>
      <c r="Z3" s="51" t="s">
        <v>867</v>
      </c>
      <c r="AA3" s="149" t="s">
        <v>872</v>
      </c>
      <c r="AC3" s="59" t="s">
        <v>2038</v>
      </c>
      <c r="AE3" s="59" t="s">
        <v>2039</v>
      </c>
      <c r="AG3" s="59" t="s">
        <v>2040</v>
      </c>
    </row>
    <row r="4" spans="1:33">
      <c r="A4" s="65" t="s">
        <v>835</v>
      </c>
      <c r="C4" s="54" t="s">
        <v>2003</v>
      </c>
      <c r="E4" s="54" t="s">
        <v>2133</v>
      </c>
      <c r="G4" s="59" t="s">
        <v>2033</v>
      </c>
      <c r="I4" s="59" t="s">
        <v>2148</v>
      </c>
      <c r="K4" s="59" t="s">
        <v>2083</v>
      </c>
      <c r="M4" s="59" t="s">
        <v>2114</v>
      </c>
      <c r="O4" s="60" t="s">
        <v>2069</v>
      </c>
      <c r="Q4" s="59"/>
      <c r="S4" s="59"/>
      <c r="U4" s="136" t="s">
        <v>2104</v>
      </c>
      <c r="W4" s="146" t="s">
        <v>842</v>
      </c>
      <c r="Z4" s="51" t="s">
        <v>867</v>
      </c>
      <c r="AA4" s="149" t="s">
        <v>873</v>
      </c>
      <c r="AC4" s="59" t="s">
        <v>2041</v>
      </c>
      <c r="AE4" s="60" t="s">
        <v>2042</v>
      </c>
      <c r="AG4" s="59" t="s">
        <v>2043</v>
      </c>
    </row>
    <row r="5" spans="1:33">
      <c r="A5" s="66" t="s">
        <v>836</v>
      </c>
      <c r="C5" s="66" t="s">
        <v>2099</v>
      </c>
      <c r="E5" s="54" t="s">
        <v>2026</v>
      </c>
      <c r="G5" s="59" t="s">
        <v>2034</v>
      </c>
      <c r="I5" s="59" t="s">
        <v>2102</v>
      </c>
      <c r="K5" s="59" t="s">
        <v>2145</v>
      </c>
      <c r="M5" s="59" t="s">
        <v>2085</v>
      </c>
      <c r="O5" s="58" t="s">
        <v>2062</v>
      </c>
      <c r="Q5" s="59"/>
      <c r="S5" s="59"/>
      <c r="U5" s="136" t="s">
        <v>2069</v>
      </c>
      <c r="W5" s="146" t="s">
        <v>843</v>
      </c>
      <c r="Z5" s="51" t="s">
        <v>867</v>
      </c>
      <c r="AA5" s="149" t="s">
        <v>874</v>
      </c>
      <c r="AC5" s="59" t="s">
        <v>2044</v>
      </c>
      <c r="AG5" s="59" t="s">
        <v>2045</v>
      </c>
    </row>
    <row r="6" spans="1:33">
      <c r="A6" s="1"/>
      <c r="E6" s="54" t="s">
        <v>2004</v>
      </c>
      <c r="G6" s="59" t="s">
        <v>2093</v>
      </c>
      <c r="I6" s="59" t="s">
        <v>2081</v>
      </c>
      <c r="K6" s="134" t="s">
        <v>2068</v>
      </c>
      <c r="M6" s="134" t="s">
        <v>2150</v>
      </c>
      <c r="O6" s="59" t="s">
        <v>2063</v>
      </c>
      <c r="Q6" s="59"/>
      <c r="S6" s="59"/>
      <c r="W6" s="146" t="s">
        <v>844</v>
      </c>
      <c r="Z6" s="51" t="s">
        <v>867</v>
      </c>
      <c r="AA6" s="149" t="s">
        <v>875</v>
      </c>
      <c r="AC6" s="59" t="s">
        <v>2046</v>
      </c>
      <c r="AG6" s="59" t="s">
        <v>2047</v>
      </c>
    </row>
    <row r="7" spans="1:33">
      <c r="A7" s="1"/>
      <c r="E7" s="54" t="s">
        <v>2006</v>
      </c>
      <c r="G7" s="59" t="s">
        <v>2094</v>
      </c>
      <c r="I7" s="134" t="s">
        <v>2107</v>
      </c>
      <c r="K7" s="134" t="s">
        <v>2144</v>
      </c>
      <c r="M7" s="134" t="s">
        <v>2110</v>
      </c>
      <c r="O7" s="59" t="s">
        <v>2148</v>
      </c>
      <c r="Q7" s="60"/>
      <c r="S7" s="60"/>
      <c r="W7" s="146" t="s">
        <v>2137</v>
      </c>
      <c r="Z7" s="51" t="s">
        <v>867</v>
      </c>
      <c r="AA7" s="149" t="s">
        <v>876</v>
      </c>
      <c r="AC7" s="59" t="s">
        <v>2048</v>
      </c>
      <c r="AG7" s="59" t="s">
        <v>2049</v>
      </c>
    </row>
    <row r="8" spans="1:33">
      <c r="A8" s="1"/>
      <c r="E8" s="54" t="s">
        <v>2005</v>
      </c>
      <c r="G8" s="59" t="s">
        <v>2095</v>
      </c>
      <c r="I8" s="134" t="s">
        <v>2103</v>
      </c>
      <c r="K8" s="134" t="s">
        <v>2089</v>
      </c>
      <c r="M8" s="59" t="s">
        <v>2088</v>
      </c>
      <c r="O8" s="59" t="s">
        <v>2102</v>
      </c>
      <c r="W8" s="146" t="s">
        <v>846</v>
      </c>
      <c r="Z8" s="51" t="s">
        <v>867</v>
      </c>
      <c r="AA8" s="149" t="s">
        <v>877</v>
      </c>
      <c r="AC8" s="59" t="s">
        <v>2050</v>
      </c>
      <c r="AG8" s="60" t="s">
        <v>2051</v>
      </c>
    </row>
    <row r="9" spans="1:33">
      <c r="A9" s="1"/>
      <c r="E9" s="54" t="s">
        <v>2007</v>
      </c>
      <c r="G9" s="59" t="s">
        <v>2096</v>
      </c>
      <c r="I9" s="134" t="s">
        <v>2101</v>
      </c>
      <c r="K9" s="59" t="s">
        <v>2147</v>
      </c>
      <c r="M9" s="134" t="s">
        <v>2070</v>
      </c>
      <c r="O9" s="59" t="s">
        <v>2081</v>
      </c>
      <c r="W9" s="146" t="s">
        <v>2138</v>
      </c>
      <c r="Z9" s="51" t="s">
        <v>867</v>
      </c>
      <c r="AA9" s="149" t="s">
        <v>878</v>
      </c>
      <c r="AC9" s="59" t="s">
        <v>2052</v>
      </c>
    </row>
    <row r="10" spans="1:33">
      <c r="A10" s="1"/>
      <c r="E10" s="54" t="s">
        <v>2008</v>
      </c>
      <c r="G10" s="59" t="s">
        <v>2097</v>
      </c>
      <c r="I10" s="59" t="s">
        <v>2071</v>
      </c>
      <c r="K10" s="59" t="s">
        <v>2111</v>
      </c>
      <c r="M10" s="134" t="s">
        <v>2082</v>
      </c>
      <c r="O10" s="134" t="s">
        <v>2107</v>
      </c>
      <c r="W10" s="146" t="s">
        <v>848</v>
      </c>
      <c r="Z10" s="51" t="s">
        <v>867</v>
      </c>
      <c r="AA10" s="149" t="s">
        <v>879</v>
      </c>
      <c r="AC10" s="59" t="s">
        <v>2053</v>
      </c>
    </row>
    <row r="11" spans="1:33">
      <c r="A11" s="1"/>
      <c r="E11" s="54" t="s">
        <v>2011</v>
      </c>
      <c r="G11" s="55" t="s">
        <v>2098</v>
      </c>
      <c r="I11" s="59" t="s">
        <v>2086</v>
      </c>
      <c r="K11" s="59" t="s">
        <v>2113</v>
      </c>
      <c r="M11" s="134" t="s">
        <v>2105</v>
      </c>
      <c r="O11" s="134" t="s">
        <v>2103</v>
      </c>
      <c r="W11" s="146" t="s">
        <v>849</v>
      </c>
      <c r="Z11" s="51" t="s">
        <v>867</v>
      </c>
      <c r="AA11" s="149" t="s">
        <v>880</v>
      </c>
      <c r="AC11" s="60" t="s">
        <v>2054</v>
      </c>
    </row>
    <row r="12" spans="1:33">
      <c r="A12" s="1"/>
      <c r="E12" s="54" t="s">
        <v>2014</v>
      </c>
      <c r="I12" s="59" t="s">
        <v>2067</v>
      </c>
      <c r="K12" s="59" t="s">
        <v>2149</v>
      </c>
      <c r="M12" s="134" t="s">
        <v>2109</v>
      </c>
      <c r="O12" s="134" t="s">
        <v>2101</v>
      </c>
      <c r="W12" s="146" t="s">
        <v>850</v>
      </c>
      <c r="Z12" s="51" t="s">
        <v>867</v>
      </c>
      <c r="AA12" s="149" t="s">
        <v>881</v>
      </c>
    </row>
    <row r="13" spans="1:33">
      <c r="A13" s="1"/>
      <c r="E13" s="54" t="s">
        <v>2013</v>
      </c>
      <c r="I13" s="59" t="s">
        <v>2065</v>
      </c>
      <c r="K13" s="59" t="s">
        <v>2064</v>
      </c>
      <c r="M13" s="60" t="s">
        <v>2087</v>
      </c>
      <c r="O13" s="59" t="s">
        <v>2071</v>
      </c>
      <c r="W13" s="146" t="s">
        <v>851</v>
      </c>
      <c r="Z13" s="51" t="s">
        <v>867</v>
      </c>
      <c r="AA13" s="150" t="s">
        <v>882</v>
      </c>
    </row>
    <row r="14" spans="1:33">
      <c r="A14" s="1"/>
      <c r="E14" s="54" t="s">
        <v>2009</v>
      </c>
      <c r="I14" s="59"/>
      <c r="K14" s="59"/>
      <c r="M14" s="60" t="s">
        <v>2066</v>
      </c>
      <c r="O14" s="59" t="s">
        <v>2086</v>
      </c>
      <c r="W14" s="146" t="s">
        <v>2139</v>
      </c>
      <c r="AA14" s="58" t="s">
        <v>840</v>
      </c>
    </row>
    <row r="15" spans="1:33">
      <c r="A15" s="1"/>
      <c r="E15" s="54" t="s">
        <v>2012</v>
      </c>
      <c r="I15" s="60"/>
      <c r="K15" s="60"/>
      <c r="M15" s="1"/>
      <c r="O15" s="59" t="s">
        <v>2067</v>
      </c>
      <c r="W15" s="146" t="s">
        <v>1993</v>
      </c>
      <c r="Z15" s="51" t="s">
        <v>1992</v>
      </c>
      <c r="AA15" s="149" t="s">
        <v>883</v>
      </c>
    </row>
    <row r="16" spans="1:33">
      <c r="A16" s="1"/>
      <c r="E16" s="54" t="s">
        <v>2010</v>
      </c>
      <c r="O16" s="134" t="s">
        <v>2109</v>
      </c>
      <c r="W16" s="146" t="s">
        <v>853</v>
      </c>
      <c r="Z16" s="51" t="s">
        <v>1992</v>
      </c>
      <c r="AA16" s="149" t="s">
        <v>884</v>
      </c>
    </row>
    <row r="17" spans="1:27">
      <c r="A17" s="1"/>
      <c r="E17" s="54" t="s">
        <v>2030</v>
      </c>
      <c r="O17" s="59" t="s">
        <v>2112</v>
      </c>
      <c r="W17" s="146" t="s">
        <v>854</v>
      </c>
      <c r="Z17" s="51" t="s">
        <v>1992</v>
      </c>
      <c r="AA17" s="149" t="s">
        <v>885</v>
      </c>
    </row>
    <row r="18" spans="1:27">
      <c r="A18" s="1"/>
      <c r="E18" s="54" t="s">
        <v>2029</v>
      </c>
      <c r="O18" s="59" t="s">
        <v>2090</v>
      </c>
      <c r="W18" s="146" t="s">
        <v>855</v>
      </c>
      <c r="Z18" s="51" t="s">
        <v>1992</v>
      </c>
      <c r="AA18" s="149" t="s">
        <v>886</v>
      </c>
    </row>
    <row r="19" spans="1:27">
      <c r="A19" s="1"/>
      <c r="E19" s="54" t="s">
        <v>2015</v>
      </c>
      <c r="O19" s="59" t="s">
        <v>2083</v>
      </c>
      <c r="W19" s="146" t="s">
        <v>856</v>
      </c>
      <c r="Z19" s="51" t="s">
        <v>1992</v>
      </c>
      <c r="AA19" s="149" t="s">
        <v>887</v>
      </c>
    </row>
    <row r="20" spans="1:27">
      <c r="A20" s="1"/>
      <c r="E20" s="54" t="s">
        <v>2016</v>
      </c>
      <c r="O20" s="59" t="s">
        <v>2145</v>
      </c>
      <c r="W20" s="146" t="s">
        <v>857</v>
      </c>
      <c r="Z20" s="51" t="s">
        <v>1992</v>
      </c>
      <c r="AA20" s="149" t="s">
        <v>888</v>
      </c>
    </row>
    <row r="21" spans="1:27">
      <c r="A21" s="1"/>
      <c r="E21" s="54" t="s">
        <v>2017</v>
      </c>
      <c r="O21" s="134" t="s">
        <v>2068</v>
      </c>
      <c r="W21" s="146" t="s">
        <v>2140</v>
      </c>
      <c r="Z21" s="51" t="s">
        <v>1992</v>
      </c>
      <c r="AA21" s="149" t="s">
        <v>889</v>
      </c>
    </row>
    <row r="22" spans="1:27">
      <c r="A22" s="1"/>
      <c r="E22" s="54" t="s">
        <v>2100</v>
      </c>
      <c r="O22" s="134" t="s">
        <v>2144</v>
      </c>
      <c r="W22" s="146" t="s">
        <v>859</v>
      </c>
      <c r="Z22" s="51" t="s">
        <v>1992</v>
      </c>
      <c r="AA22" s="149" t="s">
        <v>890</v>
      </c>
    </row>
    <row r="23" spans="1:27">
      <c r="A23" s="1"/>
      <c r="E23" s="54" t="s">
        <v>2018</v>
      </c>
      <c r="O23" s="134" t="s">
        <v>2089</v>
      </c>
      <c r="W23" s="146" t="s">
        <v>860</v>
      </c>
      <c r="Z23" s="51" t="s">
        <v>1992</v>
      </c>
      <c r="AA23" s="149" t="s">
        <v>891</v>
      </c>
    </row>
    <row r="24" spans="1:27">
      <c r="A24" s="1"/>
      <c r="E24" s="54" t="s">
        <v>2019</v>
      </c>
      <c r="O24" s="59" t="s">
        <v>2147</v>
      </c>
      <c r="W24" s="146" t="s">
        <v>861</v>
      </c>
      <c r="Z24" s="51" t="s">
        <v>1992</v>
      </c>
      <c r="AA24" s="149" t="s">
        <v>892</v>
      </c>
    </row>
    <row r="25" spans="1:27">
      <c r="A25" s="1"/>
      <c r="E25" s="54" t="s">
        <v>2027</v>
      </c>
      <c r="O25" s="59" t="s">
        <v>2111</v>
      </c>
      <c r="W25" s="146" t="s">
        <v>1994</v>
      </c>
      <c r="Z25" s="51" t="s">
        <v>1992</v>
      </c>
      <c r="AA25" s="149" t="s">
        <v>893</v>
      </c>
    </row>
    <row r="26" spans="1:27">
      <c r="A26" s="1"/>
      <c r="E26" s="54" t="s">
        <v>2020</v>
      </c>
      <c r="O26" s="59" t="s">
        <v>2113</v>
      </c>
      <c r="W26" s="146" t="s">
        <v>862</v>
      </c>
      <c r="Z26" s="51" t="s">
        <v>1992</v>
      </c>
      <c r="AA26" s="149" t="s">
        <v>894</v>
      </c>
    </row>
    <row r="27" spans="1:27">
      <c r="A27" s="1"/>
      <c r="E27" s="54" t="s">
        <v>2021</v>
      </c>
      <c r="O27" s="59" t="s">
        <v>2149</v>
      </c>
      <c r="W27" s="146" t="s">
        <v>863</v>
      </c>
      <c r="Z27" s="51" t="s">
        <v>1992</v>
      </c>
      <c r="AA27" s="149" t="s">
        <v>895</v>
      </c>
    </row>
    <row r="28" spans="1:27">
      <c r="A28" s="1"/>
      <c r="E28" s="54" t="s">
        <v>2022</v>
      </c>
      <c r="O28" s="134" t="s">
        <v>2105</v>
      </c>
      <c r="W28" s="146" t="s">
        <v>864</v>
      </c>
      <c r="Z28" s="51" t="s">
        <v>1992</v>
      </c>
      <c r="AA28" s="149" t="s">
        <v>896</v>
      </c>
    </row>
    <row r="29" spans="1:27">
      <c r="A29" s="1"/>
      <c r="E29" s="54" t="s">
        <v>2134</v>
      </c>
      <c r="O29" s="58" t="s">
        <v>2084</v>
      </c>
      <c r="W29" s="146" t="s">
        <v>865</v>
      </c>
      <c r="Z29" s="51" t="s">
        <v>1992</v>
      </c>
      <c r="AA29" s="149" t="s">
        <v>897</v>
      </c>
    </row>
    <row r="30" spans="1:27">
      <c r="A30" s="1"/>
      <c r="E30" s="54" t="s">
        <v>2135</v>
      </c>
      <c r="O30" s="59" t="s">
        <v>2108</v>
      </c>
      <c r="W30" s="146" t="s">
        <v>866</v>
      </c>
      <c r="Z30" s="51" t="s">
        <v>1992</v>
      </c>
      <c r="AA30" s="149" t="s">
        <v>898</v>
      </c>
    </row>
    <row r="31" spans="1:27">
      <c r="A31" s="1"/>
      <c r="E31" s="54" t="s">
        <v>2023</v>
      </c>
      <c r="O31" s="59" t="s">
        <v>2114</v>
      </c>
      <c r="W31" s="146" t="s">
        <v>867</v>
      </c>
      <c r="Z31" s="51" t="s">
        <v>1992</v>
      </c>
      <c r="AA31" s="149" t="s">
        <v>899</v>
      </c>
    </row>
    <row r="32" spans="1:27">
      <c r="A32" s="1"/>
      <c r="E32" s="54" t="s">
        <v>2024</v>
      </c>
      <c r="O32" s="59" t="s">
        <v>2085</v>
      </c>
      <c r="W32" s="146" t="s">
        <v>2141</v>
      </c>
      <c r="Z32" s="51" t="s">
        <v>1992</v>
      </c>
      <c r="AA32" s="149" t="s">
        <v>900</v>
      </c>
    </row>
    <row r="33" spans="1:27">
      <c r="A33" s="1"/>
      <c r="E33" s="54" t="s">
        <v>2025</v>
      </c>
      <c r="O33" s="134" t="s">
        <v>2150</v>
      </c>
      <c r="W33" s="146" t="s">
        <v>869</v>
      </c>
      <c r="Z33" s="51" t="s">
        <v>1992</v>
      </c>
      <c r="AA33" s="149" t="s">
        <v>901</v>
      </c>
    </row>
    <row r="34" spans="1:27">
      <c r="A34" s="1"/>
      <c r="E34" s="54" t="s">
        <v>2031</v>
      </c>
      <c r="O34" s="134" t="s">
        <v>2110</v>
      </c>
      <c r="W34" s="146" t="s">
        <v>2142</v>
      </c>
      <c r="Z34" s="51" t="s">
        <v>1992</v>
      </c>
      <c r="AA34" s="149" t="s">
        <v>902</v>
      </c>
    </row>
    <row r="35" spans="1:27">
      <c r="A35" s="1"/>
      <c r="E35" s="54" t="s">
        <v>2136</v>
      </c>
      <c r="O35" s="59" t="s">
        <v>2088</v>
      </c>
      <c r="W35" s="147" t="s">
        <v>871</v>
      </c>
      <c r="Z35" s="51" t="s">
        <v>1992</v>
      </c>
      <c r="AA35" s="149" t="s">
        <v>903</v>
      </c>
    </row>
    <row r="36" spans="1:27">
      <c r="A36" s="1"/>
      <c r="E36" s="55"/>
      <c r="O36" s="134" t="s">
        <v>2070</v>
      </c>
      <c r="Z36" s="51" t="s">
        <v>1992</v>
      </c>
      <c r="AA36" s="149" t="s">
        <v>904</v>
      </c>
    </row>
    <row r="37" spans="1:27">
      <c r="A37" s="1"/>
      <c r="O37" s="134" t="s">
        <v>2082</v>
      </c>
      <c r="Z37" s="51" t="s">
        <v>1992</v>
      </c>
      <c r="AA37" s="149" t="s">
        <v>905</v>
      </c>
    </row>
    <row r="38" spans="1:27">
      <c r="A38" s="1"/>
      <c r="O38" s="134" t="s">
        <v>2105</v>
      </c>
      <c r="Z38" s="51" t="s">
        <v>1992</v>
      </c>
      <c r="AA38" s="149" t="s">
        <v>906</v>
      </c>
    </row>
    <row r="39" spans="1:27">
      <c r="A39" s="1"/>
      <c r="O39" s="134" t="s">
        <v>2109</v>
      </c>
      <c r="Z39" s="51" t="s">
        <v>1992</v>
      </c>
      <c r="AA39" s="149" t="s">
        <v>907</v>
      </c>
    </row>
    <row r="40" spans="1:27">
      <c r="A40" s="1"/>
      <c r="O40" s="60" t="s">
        <v>2087</v>
      </c>
      <c r="Z40" s="51" t="s">
        <v>1992</v>
      </c>
      <c r="AA40" s="149" t="s">
        <v>908</v>
      </c>
    </row>
    <row r="41" spans="1:27">
      <c r="A41" s="1"/>
      <c r="O41" s="60" t="s">
        <v>2066</v>
      </c>
      <c r="Z41" s="51" t="s">
        <v>1992</v>
      </c>
      <c r="AA41" s="149" t="s">
        <v>909</v>
      </c>
    </row>
    <row r="42" spans="1:27">
      <c r="A42" s="1"/>
      <c r="Z42" s="51" t="s">
        <v>1992</v>
      </c>
      <c r="AA42" s="149" t="s">
        <v>910</v>
      </c>
    </row>
    <row r="43" spans="1:27">
      <c r="A43" s="1"/>
      <c r="Z43" s="51" t="s">
        <v>1992</v>
      </c>
      <c r="AA43" s="149" t="s">
        <v>911</v>
      </c>
    </row>
    <row r="44" spans="1:27">
      <c r="A44" s="1"/>
      <c r="Z44" s="51" t="s">
        <v>1992</v>
      </c>
      <c r="AA44" s="149" t="s">
        <v>912</v>
      </c>
    </row>
    <row r="45" spans="1:27">
      <c r="A45" s="1"/>
      <c r="Z45" s="51" t="s">
        <v>1992</v>
      </c>
      <c r="AA45" s="149" t="s">
        <v>913</v>
      </c>
    </row>
    <row r="46" spans="1:27">
      <c r="A46" s="1"/>
      <c r="Z46" s="51" t="s">
        <v>1992</v>
      </c>
      <c r="AA46" s="149" t="s">
        <v>914</v>
      </c>
    </row>
    <row r="47" spans="1:27">
      <c r="A47" s="1"/>
      <c r="Z47" s="51" t="s">
        <v>1992</v>
      </c>
      <c r="AA47" s="149" t="s">
        <v>915</v>
      </c>
    </row>
    <row r="48" spans="1:27">
      <c r="A48" s="1"/>
      <c r="Z48" s="51" t="s">
        <v>1992</v>
      </c>
      <c r="AA48" s="149" t="s">
        <v>916</v>
      </c>
    </row>
    <row r="49" spans="1:27">
      <c r="A49" s="1"/>
      <c r="Z49" s="51" t="s">
        <v>1992</v>
      </c>
      <c r="AA49" s="149" t="s">
        <v>917</v>
      </c>
    </row>
    <row r="50" spans="1:27">
      <c r="A50" s="1"/>
      <c r="Z50" s="51" t="s">
        <v>1992</v>
      </c>
      <c r="AA50" s="149" t="s">
        <v>918</v>
      </c>
    </row>
    <row r="51" spans="1:27">
      <c r="A51" s="1"/>
      <c r="Z51" s="51" t="s">
        <v>1992</v>
      </c>
      <c r="AA51" s="149" t="s">
        <v>919</v>
      </c>
    </row>
    <row r="52" spans="1:27">
      <c r="A52" s="1"/>
      <c r="Z52" s="51" t="s">
        <v>1992</v>
      </c>
      <c r="AA52" s="149" t="s">
        <v>920</v>
      </c>
    </row>
    <row r="53" spans="1:27">
      <c r="A53" s="1"/>
      <c r="Z53" s="51" t="s">
        <v>1992</v>
      </c>
      <c r="AA53" s="149" t="s">
        <v>921</v>
      </c>
    </row>
    <row r="54" spans="1:27">
      <c r="A54" s="1"/>
      <c r="Z54" s="51" t="s">
        <v>1992</v>
      </c>
      <c r="AA54" s="149" t="s">
        <v>922</v>
      </c>
    </row>
    <row r="55" spans="1:27">
      <c r="A55" s="1"/>
      <c r="Z55" s="51" t="s">
        <v>1992</v>
      </c>
      <c r="AA55" s="149" t="s">
        <v>923</v>
      </c>
    </row>
    <row r="56" spans="1:27">
      <c r="A56" s="1"/>
      <c r="Z56" s="51" t="s">
        <v>1992</v>
      </c>
      <c r="AA56" s="149" t="s">
        <v>924</v>
      </c>
    </row>
    <row r="57" spans="1:27">
      <c r="A57" s="1"/>
      <c r="Z57" s="51" t="s">
        <v>1992</v>
      </c>
      <c r="AA57" s="149" t="s">
        <v>925</v>
      </c>
    </row>
    <row r="58" spans="1:27">
      <c r="A58" s="1"/>
      <c r="Z58" s="51" t="s">
        <v>1992</v>
      </c>
      <c r="AA58" s="149" t="s">
        <v>926</v>
      </c>
    </row>
    <row r="59" spans="1:27">
      <c r="A59" s="1"/>
      <c r="Z59" s="51" t="s">
        <v>1992</v>
      </c>
      <c r="AA59" s="149" t="s">
        <v>927</v>
      </c>
    </row>
    <row r="60" spans="1:27">
      <c r="A60" s="1"/>
      <c r="Z60" s="51" t="s">
        <v>1992</v>
      </c>
      <c r="AA60" s="149" t="s">
        <v>928</v>
      </c>
    </row>
    <row r="61" spans="1:27">
      <c r="A61" s="1"/>
      <c r="Z61" s="51" t="s">
        <v>1992</v>
      </c>
      <c r="AA61" s="149" t="s">
        <v>929</v>
      </c>
    </row>
    <row r="62" spans="1:27">
      <c r="A62" s="1"/>
      <c r="Z62" s="51" t="s">
        <v>1992</v>
      </c>
      <c r="AA62" s="149" t="s">
        <v>930</v>
      </c>
    </row>
    <row r="63" spans="1:27">
      <c r="A63" s="1"/>
      <c r="Z63" s="51" t="s">
        <v>1992</v>
      </c>
      <c r="AA63" s="149" t="s">
        <v>931</v>
      </c>
    </row>
    <row r="64" spans="1:27">
      <c r="A64" s="1"/>
      <c r="Z64" s="51" t="s">
        <v>1992</v>
      </c>
      <c r="AA64" s="149" t="s">
        <v>932</v>
      </c>
    </row>
    <row r="65" spans="1:27">
      <c r="A65" s="1"/>
      <c r="Z65" s="51" t="s">
        <v>1992</v>
      </c>
      <c r="AA65" s="149" t="s">
        <v>933</v>
      </c>
    </row>
    <row r="66" spans="1:27">
      <c r="A66" s="1"/>
      <c r="Z66" s="51" t="s">
        <v>1992</v>
      </c>
      <c r="AA66" s="149" t="s">
        <v>934</v>
      </c>
    </row>
    <row r="67" spans="1:27">
      <c r="A67" s="1"/>
      <c r="Z67" s="51" t="s">
        <v>1992</v>
      </c>
      <c r="AA67" s="149" t="s">
        <v>935</v>
      </c>
    </row>
    <row r="68" spans="1:27">
      <c r="A68" s="1"/>
      <c r="Z68" s="51" t="s">
        <v>1992</v>
      </c>
      <c r="AA68" s="149" t="s">
        <v>936</v>
      </c>
    </row>
    <row r="69" spans="1:27">
      <c r="A69" s="1"/>
      <c r="Z69" s="51" t="s">
        <v>1992</v>
      </c>
      <c r="AA69" s="149" t="s">
        <v>937</v>
      </c>
    </row>
    <row r="70" spans="1:27">
      <c r="A70" s="1"/>
      <c r="Z70" s="51" t="s">
        <v>1992</v>
      </c>
      <c r="AA70" s="149" t="s">
        <v>938</v>
      </c>
    </row>
    <row r="71" spans="1:27">
      <c r="A71" s="1"/>
      <c r="Z71" s="51" t="s">
        <v>1992</v>
      </c>
      <c r="AA71" s="149" t="s">
        <v>939</v>
      </c>
    </row>
    <row r="72" spans="1:27">
      <c r="A72" s="1"/>
      <c r="Z72" s="51" t="s">
        <v>1992</v>
      </c>
      <c r="AA72" s="149" t="s">
        <v>940</v>
      </c>
    </row>
    <row r="73" spans="1:27">
      <c r="A73" s="1"/>
      <c r="Z73" s="51" t="s">
        <v>1992</v>
      </c>
      <c r="AA73" s="149" t="s">
        <v>941</v>
      </c>
    </row>
    <row r="74" spans="1:27">
      <c r="A74" s="1"/>
      <c r="Z74" s="51" t="s">
        <v>1992</v>
      </c>
      <c r="AA74" s="149" t="s">
        <v>942</v>
      </c>
    </row>
    <row r="75" spans="1:27">
      <c r="A75" s="1"/>
      <c r="Z75" s="51" t="s">
        <v>1992</v>
      </c>
      <c r="AA75" s="149" t="s">
        <v>943</v>
      </c>
    </row>
    <row r="76" spans="1:27">
      <c r="A76" s="1"/>
      <c r="Z76" s="51" t="s">
        <v>1992</v>
      </c>
      <c r="AA76" s="149" t="s">
        <v>944</v>
      </c>
    </row>
    <row r="77" spans="1:27">
      <c r="A77" s="1"/>
      <c r="Z77" s="51" t="s">
        <v>1992</v>
      </c>
      <c r="AA77" s="149" t="s">
        <v>945</v>
      </c>
    </row>
    <row r="78" spans="1:27">
      <c r="A78" s="1"/>
      <c r="Z78" s="51" t="s">
        <v>1992</v>
      </c>
      <c r="AA78" s="149" t="s">
        <v>946</v>
      </c>
    </row>
    <row r="79" spans="1:27">
      <c r="A79" s="1"/>
      <c r="Z79" s="51" t="s">
        <v>1992</v>
      </c>
      <c r="AA79" s="149" t="s">
        <v>947</v>
      </c>
    </row>
    <row r="80" spans="1:27">
      <c r="A80" s="1"/>
      <c r="Z80" s="51" t="s">
        <v>1992</v>
      </c>
      <c r="AA80" s="149" t="s">
        <v>948</v>
      </c>
    </row>
    <row r="81" spans="1:27">
      <c r="A81" s="1"/>
      <c r="Z81" s="51" t="s">
        <v>1992</v>
      </c>
      <c r="AA81" s="149" t="s">
        <v>949</v>
      </c>
    </row>
    <row r="82" spans="1:27">
      <c r="A82" s="1"/>
      <c r="Z82" s="51" t="s">
        <v>1992</v>
      </c>
      <c r="AA82" s="149" t="s">
        <v>950</v>
      </c>
    </row>
    <row r="83" spans="1:27">
      <c r="A83" s="1"/>
      <c r="Z83" s="51" t="s">
        <v>1992</v>
      </c>
      <c r="AA83" s="149" t="s">
        <v>951</v>
      </c>
    </row>
    <row r="84" spans="1:27">
      <c r="A84" s="1"/>
      <c r="Z84" s="51" t="s">
        <v>1992</v>
      </c>
      <c r="AA84" s="149" t="s">
        <v>952</v>
      </c>
    </row>
    <row r="85" spans="1:27">
      <c r="Z85" s="51" t="s">
        <v>1992</v>
      </c>
      <c r="AA85" s="149" t="s">
        <v>953</v>
      </c>
    </row>
    <row r="86" spans="1:27">
      <c r="Z86" s="51" t="s">
        <v>1992</v>
      </c>
      <c r="AA86" s="149" t="s">
        <v>954</v>
      </c>
    </row>
    <row r="87" spans="1:27">
      <c r="Z87" s="51" t="s">
        <v>1992</v>
      </c>
      <c r="AA87" s="149" t="s">
        <v>955</v>
      </c>
    </row>
    <row r="88" spans="1:27">
      <c r="Z88" s="51" t="s">
        <v>1992</v>
      </c>
      <c r="AA88" s="149" t="s">
        <v>956</v>
      </c>
    </row>
    <row r="89" spans="1:27">
      <c r="Z89" s="51" t="s">
        <v>1992</v>
      </c>
      <c r="AA89" s="149" t="s">
        <v>957</v>
      </c>
    </row>
    <row r="90" spans="1:27">
      <c r="Z90" s="51" t="s">
        <v>1992</v>
      </c>
      <c r="AA90" s="149" t="s">
        <v>958</v>
      </c>
    </row>
    <row r="91" spans="1:27">
      <c r="Z91" s="51" t="s">
        <v>1992</v>
      </c>
      <c r="AA91" s="149" t="s">
        <v>959</v>
      </c>
    </row>
    <row r="92" spans="1:27">
      <c r="Z92" s="51" t="s">
        <v>1992</v>
      </c>
      <c r="AA92" s="149" t="s">
        <v>960</v>
      </c>
    </row>
    <row r="93" spans="1:27">
      <c r="Z93" s="51" t="s">
        <v>1992</v>
      </c>
      <c r="AA93" s="149" t="s">
        <v>961</v>
      </c>
    </row>
    <row r="94" spans="1:27">
      <c r="Z94" s="51" t="s">
        <v>1992</v>
      </c>
      <c r="AA94" s="149" t="s">
        <v>962</v>
      </c>
    </row>
    <row r="95" spans="1:27">
      <c r="Z95" s="51" t="s">
        <v>1992</v>
      </c>
      <c r="AA95" s="149" t="s">
        <v>963</v>
      </c>
    </row>
    <row r="96" spans="1:27">
      <c r="Z96" s="51" t="s">
        <v>1992</v>
      </c>
      <c r="AA96" s="149" t="s">
        <v>964</v>
      </c>
    </row>
    <row r="97" spans="26:27">
      <c r="Z97" s="51" t="s">
        <v>1992</v>
      </c>
      <c r="AA97" s="149" t="s">
        <v>965</v>
      </c>
    </row>
    <row r="98" spans="26:27">
      <c r="Z98" s="51" t="s">
        <v>1992</v>
      </c>
      <c r="AA98" s="149" t="s">
        <v>966</v>
      </c>
    </row>
    <row r="99" spans="26:27">
      <c r="Z99" s="51" t="s">
        <v>1992</v>
      </c>
      <c r="AA99" s="149" t="s">
        <v>967</v>
      </c>
    </row>
    <row r="100" spans="26:27">
      <c r="Z100" s="51" t="s">
        <v>1992</v>
      </c>
      <c r="AA100" s="149" t="s">
        <v>968</v>
      </c>
    </row>
    <row r="101" spans="26:27">
      <c r="Z101" s="51" t="s">
        <v>1992</v>
      </c>
      <c r="AA101" s="149" t="s">
        <v>969</v>
      </c>
    </row>
    <row r="102" spans="26:27">
      <c r="Z102" s="51" t="s">
        <v>1992</v>
      </c>
      <c r="AA102" s="149" t="s">
        <v>970</v>
      </c>
    </row>
    <row r="103" spans="26:27">
      <c r="Z103" s="51" t="s">
        <v>1992</v>
      </c>
      <c r="AA103" s="149" t="s">
        <v>971</v>
      </c>
    </row>
    <row r="104" spans="26:27">
      <c r="Z104" s="51" t="s">
        <v>1992</v>
      </c>
      <c r="AA104" s="149" t="s">
        <v>972</v>
      </c>
    </row>
    <row r="105" spans="26:27">
      <c r="Z105" s="51" t="s">
        <v>1992</v>
      </c>
      <c r="AA105" s="149" t="s">
        <v>973</v>
      </c>
    </row>
    <row r="106" spans="26:27">
      <c r="Z106" s="51" t="s">
        <v>1992</v>
      </c>
      <c r="AA106" s="149" t="s">
        <v>974</v>
      </c>
    </row>
    <row r="107" spans="26:27">
      <c r="Z107" s="51" t="s">
        <v>1992</v>
      </c>
      <c r="AA107" s="149" t="s">
        <v>975</v>
      </c>
    </row>
    <row r="108" spans="26:27">
      <c r="Z108" s="51" t="s">
        <v>1992</v>
      </c>
      <c r="AA108" s="149" t="s">
        <v>976</v>
      </c>
    </row>
    <row r="109" spans="26:27">
      <c r="Z109" s="51" t="s">
        <v>1992</v>
      </c>
      <c r="AA109" s="149" t="s">
        <v>977</v>
      </c>
    </row>
    <row r="110" spans="26:27">
      <c r="Z110" s="51" t="s">
        <v>1992</v>
      </c>
      <c r="AA110" s="149" t="s">
        <v>978</v>
      </c>
    </row>
    <row r="111" spans="26:27">
      <c r="Z111" s="51" t="s">
        <v>1992</v>
      </c>
      <c r="AA111" s="149" t="s">
        <v>979</v>
      </c>
    </row>
    <row r="112" spans="26:27">
      <c r="Z112" s="51" t="s">
        <v>1992</v>
      </c>
      <c r="AA112" s="149" t="s">
        <v>980</v>
      </c>
    </row>
    <row r="113" spans="26:27">
      <c r="Z113" s="51" t="s">
        <v>1992</v>
      </c>
      <c r="AA113" s="149" t="s">
        <v>981</v>
      </c>
    </row>
    <row r="114" spans="26:27">
      <c r="Z114" s="51" t="s">
        <v>1992</v>
      </c>
      <c r="AA114" s="149" t="s">
        <v>982</v>
      </c>
    </row>
    <row r="115" spans="26:27">
      <c r="Z115" s="51" t="s">
        <v>1992</v>
      </c>
      <c r="AA115" s="149" t="s">
        <v>983</v>
      </c>
    </row>
    <row r="116" spans="26:27">
      <c r="Z116" s="51" t="s">
        <v>1992</v>
      </c>
      <c r="AA116" s="149" t="s">
        <v>984</v>
      </c>
    </row>
    <row r="117" spans="26:27">
      <c r="Z117" s="51" t="s">
        <v>1992</v>
      </c>
      <c r="AA117" s="149" t="s">
        <v>985</v>
      </c>
    </row>
    <row r="118" spans="26:27">
      <c r="Z118" s="51" t="s">
        <v>1992</v>
      </c>
      <c r="AA118" s="149" t="s">
        <v>986</v>
      </c>
    </row>
    <row r="119" spans="26:27">
      <c r="Z119" s="51" t="s">
        <v>1992</v>
      </c>
      <c r="AA119" s="149" t="s">
        <v>987</v>
      </c>
    </row>
    <row r="120" spans="26:27">
      <c r="Z120" s="51" t="s">
        <v>1992</v>
      </c>
      <c r="AA120" s="149" t="s">
        <v>988</v>
      </c>
    </row>
    <row r="121" spans="26:27">
      <c r="Z121" s="51" t="s">
        <v>1992</v>
      </c>
      <c r="AA121" s="149" t="s">
        <v>989</v>
      </c>
    </row>
    <row r="122" spans="26:27">
      <c r="Z122" s="51" t="s">
        <v>1992</v>
      </c>
      <c r="AA122" s="149" t="s">
        <v>990</v>
      </c>
    </row>
    <row r="123" spans="26:27">
      <c r="Z123" s="51" t="s">
        <v>1992</v>
      </c>
      <c r="AA123" s="149" t="s">
        <v>991</v>
      </c>
    </row>
    <row r="124" spans="26:27">
      <c r="Z124" s="51" t="s">
        <v>1992</v>
      </c>
      <c r="AA124" s="149" t="s">
        <v>992</v>
      </c>
    </row>
    <row r="125" spans="26:27">
      <c r="Z125" s="51" t="s">
        <v>1992</v>
      </c>
      <c r="AA125" s="149" t="s">
        <v>993</v>
      </c>
    </row>
    <row r="126" spans="26:27">
      <c r="Z126" s="51" t="s">
        <v>1992</v>
      </c>
      <c r="AA126" s="149" t="s">
        <v>994</v>
      </c>
    </row>
    <row r="127" spans="26:27">
      <c r="Z127" s="51" t="s">
        <v>1992</v>
      </c>
      <c r="AA127" s="149" t="s">
        <v>995</v>
      </c>
    </row>
    <row r="128" spans="26:27">
      <c r="Z128" s="51" t="s">
        <v>1992</v>
      </c>
      <c r="AA128" s="149" t="s">
        <v>996</v>
      </c>
    </row>
    <row r="129" spans="26:27">
      <c r="Z129" s="51" t="s">
        <v>1992</v>
      </c>
      <c r="AA129" s="149" t="s">
        <v>997</v>
      </c>
    </row>
    <row r="130" spans="26:27">
      <c r="Z130" s="51" t="s">
        <v>1992</v>
      </c>
      <c r="AA130" s="149" t="s">
        <v>998</v>
      </c>
    </row>
    <row r="131" spans="26:27">
      <c r="Z131" s="51" t="s">
        <v>1992</v>
      </c>
      <c r="AA131" s="149" t="s">
        <v>999</v>
      </c>
    </row>
    <row r="132" spans="26:27">
      <c r="Z132" s="51" t="s">
        <v>1992</v>
      </c>
      <c r="AA132" s="149" t="s">
        <v>1000</v>
      </c>
    </row>
    <row r="133" spans="26:27">
      <c r="Z133" s="51" t="s">
        <v>1992</v>
      </c>
      <c r="AA133" s="149" t="s">
        <v>1001</v>
      </c>
    </row>
    <row r="134" spans="26:27">
      <c r="Z134" s="51" t="s">
        <v>1992</v>
      </c>
      <c r="AA134" s="149" t="s">
        <v>1002</v>
      </c>
    </row>
    <row r="135" spans="26:27">
      <c r="Z135" s="51" t="s">
        <v>1992</v>
      </c>
      <c r="AA135" s="149" t="s">
        <v>1003</v>
      </c>
    </row>
    <row r="136" spans="26:27">
      <c r="Z136" s="51" t="s">
        <v>1992</v>
      </c>
      <c r="AA136" s="149" t="s">
        <v>1004</v>
      </c>
    </row>
    <row r="137" spans="26:27">
      <c r="Z137" s="51" t="s">
        <v>1992</v>
      </c>
      <c r="AA137" s="149" t="s">
        <v>1005</v>
      </c>
    </row>
    <row r="138" spans="26:27">
      <c r="Z138" s="51" t="s">
        <v>1992</v>
      </c>
      <c r="AA138" s="150" t="s">
        <v>1006</v>
      </c>
    </row>
    <row r="140" spans="26:27">
      <c r="AA140" s="135" t="s">
        <v>840</v>
      </c>
    </row>
    <row r="141" spans="26:27">
      <c r="Z141" s="51" t="s">
        <v>863</v>
      </c>
      <c r="AA141" s="149" t="s">
        <v>1007</v>
      </c>
    </row>
    <row r="142" spans="26:27">
      <c r="Z142" s="51" t="s">
        <v>863</v>
      </c>
      <c r="AA142" s="149" t="s">
        <v>1008</v>
      </c>
    </row>
    <row r="143" spans="26:27">
      <c r="Z143" s="51" t="s">
        <v>863</v>
      </c>
      <c r="AA143" s="149" t="s">
        <v>1009</v>
      </c>
    </row>
    <row r="144" spans="26:27">
      <c r="Z144" s="51" t="s">
        <v>863</v>
      </c>
      <c r="AA144" s="149" t="s">
        <v>1010</v>
      </c>
    </row>
    <row r="145" spans="26:27">
      <c r="Z145" s="51" t="s">
        <v>863</v>
      </c>
      <c r="AA145" s="149" t="s">
        <v>1011</v>
      </c>
    </row>
    <row r="146" spans="26:27">
      <c r="Z146" s="51" t="s">
        <v>863</v>
      </c>
      <c r="AA146" s="149" t="s">
        <v>1012</v>
      </c>
    </row>
    <row r="147" spans="26:27">
      <c r="Z147" s="51" t="s">
        <v>863</v>
      </c>
      <c r="AA147" s="150" t="s">
        <v>1013</v>
      </c>
    </row>
    <row r="148" spans="26:27">
      <c r="AA148" s="151" t="s">
        <v>840</v>
      </c>
    </row>
    <row r="149" spans="26:27">
      <c r="Z149" s="51" t="s">
        <v>842</v>
      </c>
      <c r="AA149" s="149" t="s">
        <v>1014</v>
      </c>
    </row>
    <row r="150" spans="26:27">
      <c r="Z150" s="51" t="s">
        <v>842</v>
      </c>
      <c r="AA150" s="149" t="s">
        <v>1015</v>
      </c>
    </row>
    <row r="151" spans="26:27">
      <c r="Z151" s="51" t="s">
        <v>842</v>
      </c>
      <c r="AA151" s="149" t="s">
        <v>1016</v>
      </c>
    </row>
    <row r="152" spans="26:27">
      <c r="Z152" s="51" t="s">
        <v>842</v>
      </c>
      <c r="AA152" s="149" t="s">
        <v>1017</v>
      </c>
    </row>
    <row r="153" spans="26:27">
      <c r="Z153" s="51" t="s">
        <v>842</v>
      </c>
      <c r="AA153" s="149" t="s">
        <v>1018</v>
      </c>
    </row>
    <row r="154" spans="26:27">
      <c r="Z154" s="51" t="s">
        <v>842</v>
      </c>
      <c r="AA154" s="149" t="s">
        <v>1019</v>
      </c>
    </row>
    <row r="155" spans="26:27">
      <c r="Z155" s="51" t="s">
        <v>842</v>
      </c>
      <c r="AA155" s="149" t="s">
        <v>1020</v>
      </c>
    </row>
    <row r="156" spans="26:27">
      <c r="Z156" s="51" t="s">
        <v>842</v>
      </c>
      <c r="AA156" s="149" t="s">
        <v>1021</v>
      </c>
    </row>
    <row r="157" spans="26:27">
      <c r="Z157" s="51" t="s">
        <v>842</v>
      </c>
      <c r="AA157" s="149" t="s">
        <v>1022</v>
      </c>
    </row>
    <row r="158" spans="26:27">
      <c r="Z158" s="51" t="s">
        <v>842</v>
      </c>
      <c r="AA158" s="149" t="s">
        <v>1023</v>
      </c>
    </row>
    <row r="159" spans="26:27">
      <c r="Z159" s="51" t="s">
        <v>842</v>
      </c>
      <c r="AA159" s="149" t="s">
        <v>1024</v>
      </c>
    </row>
    <row r="160" spans="26:27">
      <c r="Z160" s="51" t="s">
        <v>842</v>
      </c>
      <c r="AA160" s="149" t="s">
        <v>1025</v>
      </c>
    </row>
    <row r="161" spans="26:27">
      <c r="Z161" s="51" t="s">
        <v>842</v>
      </c>
      <c r="AA161" s="149" t="s">
        <v>1026</v>
      </c>
    </row>
    <row r="162" spans="26:27">
      <c r="Z162" s="51" t="s">
        <v>842</v>
      </c>
      <c r="AA162" s="149" t="s">
        <v>1027</v>
      </c>
    </row>
    <row r="163" spans="26:27">
      <c r="Z163" s="51" t="s">
        <v>842</v>
      </c>
      <c r="AA163" s="149" t="s">
        <v>1028</v>
      </c>
    </row>
    <row r="164" spans="26:27">
      <c r="Z164" s="51" t="s">
        <v>842</v>
      </c>
      <c r="AA164" s="149" t="s">
        <v>1029</v>
      </c>
    </row>
    <row r="165" spans="26:27">
      <c r="Z165" s="51" t="s">
        <v>842</v>
      </c>
      <c r="AA165" s="149" t="s">
        <v>1030</v>
      </c>
    </row>
    <row r="166" spans="26:27">
      <c r="Z166" s="51" t="s">
        <v>842</v>
      </c>
      <c r="AA166" s="149" t="s">
        <v>1031</v>
      </c>
    </row>
    <row r="167" spans="26:27">
      <c r="Z167" s="51" t="s">
        <v>842</v>
      </c>
      <c r="AA167" s="149" t="s">
        <v>1032</v>
      </c>
    </row>
    <row r="168" spans="26:27">
      <c r="Z168" s="51" t="s">
        <v>842</v>
      </c>
      <c r="AA168" s="149" t="s">
        <v>1033</v>
      </c>
    </row>
    <row r="169" spans="26:27">
      <c r="Z169" s="51" t="s">
        <v>842</v>
      </c>
      <c r="AA169" s="149" t="s">
        <v>1034</v>
      </c>
    </row>
    <row r="170" spans="26:27">
      <c r="Z170" s="51" t="s">
        <v>842</v>
      </c>
      <c r="AA170" s="149" t="s">
        <v>1035</v>
      </c>
    </row>
    <row r="171" spans="26:27">
      <c r="Z171" s="51" t="s">
        <v>842</v>
      </c>
      <c r="AA171" s="150" t="s">
        <v>1036</v>
      </c>
    </row>
    <row r="172" spans="26:27">
      <c r="AA172" s="151" t="s">
        <v>840</v>
      </c>
    </row>
    <row r="173" spans="26:27">
      <c r="Z173" s="51" t="s">
        <v>843</v>
      </c>
      <c r="AA173" s="150" t="s">
        <v>1037</v>
      </c>
    </row>
    <row r="174" spans="26:27">
      <c r="AA174" s="151" t="s">
        <v>840</v>
      </c>
    </row>
    <row r="175" spans="26:27">
      <c r="Z175" s="51" t="s">
        <v>844</v>
      </c>
      <c r="AA175" s="149" t="s">
        <v>1038</v>
      </c>
    </row>
    <row r="176" spans="26:27">
      <c r="Z176" s="51" t="s">
        <v>844</v>
      </c>
      <c r="AA176" s="149" t="s">
        <v>1039</v>
      </c>
    </row>
    <row r="177" spans="26:27">
      <c r="Z177" s="51" t="s">
        <v>844</v>
      </c>
      <c r="AA177" s="149" t="s">
        <v>1040</v>
      </c>
    </row>
    <row r="178" spans="26:27">
      <c r="Z178" s="51" t="s">
        <v>844</v>
      </c>
      <c r="AA178" s="149" t="s">
        <v>1041</v>
      </c>
    </row>
    <row r="179" spans="26:27">
      <c r="Z179" s="51" t="s">
        <v>844</v>
      </c>
      <c r="AA179" s="149" t="s">
        <v>1042</v>
      </c>
    </row>
    <row r="180" spans="26:27">
      <c r="Z180" s="51" t="s">
        <v>844</v>
      </c>
      <c r="AA180" s="149" t="s">
        <v>1043</v>
      </c>
    </row>
    <row r="181" spans="26:27">
      <c r="Z181" s="51" t="s">
        <v>844</v>
      </c>
      <c r="AA181" s="149" t="s">
        <v>1044</v>
      </c>
    </row>
    <row r="182" spans="26:27">
      <c r="Z182" s="51" t="s">
        <v>844</v>
      </c>
      <c r="AA182" s="149" t="s">
        <v>1045</v>
      </c>
    </row>
    <row r="183" spans="26:27">
      <c r="Z183" s="51" t="s">
        <v>844</v>
      </c>
      <c r="AA183" s="149" t="s">
        <v>1046</v>
      </c>
    </row>
    <row r="184" spans="26:27">
      <c r="Z184" s="51" t="s">
        <v>844</v>
      </c>
      <c r="AA184" s="149" t="s">
        <v>1047</v>
      </c>
    </row>
    <row r="185" spans="26:27">
      <c r="Z185" s="51" t="s">
        <v>844</v>
      </c>
      <c r="AA185" s="149" t="s">
        <v>1048</v>
      </c>
    </row>
    <row r="186" spans="26:27">
      <c r="Z186" s="51" t="s">
        <v>844</v>
      </c>
      <c r="AA186" s="149" t="s">
        <v>1049</v>
      </c>
    </row>
    <row r="187" spans="26:27">
      <c r="Z187" s="51" t="s">
        <v>844</v>
      </c>
      <c r="AA187" s="149" t="s">
        <v>1050</v>
      </c>
    </row>
    <row r="188" spans="26:27">
      <c r="Z188" s="51" t="s">
        <v>844</v>
      </c>
      <c r="AA188" s="149" t="s">
        <v>1051</v>
      </c>
    </row>
    <row r="189" spans="26:27">
      <c r="Z189" s="51" t="s">
        <v>844</v>
      </c>
      <c r="AA189" s="149" t="s">
        <v>1052</v>
      </c>
    </row>
    <row r="190" spans="26:27">
      <c r="Z190" s="51" t="s">
        <v>844</v>
      </c>
      <c r="AA190" s="149" t="s">
        <v>1053</v>
      </c>
    </row>
    <row r="191" spans="26:27">
      <c r="Z191" s="51" t="s">
        <v>844</v>
      </c>
      <c r="AA191" s="149" t="s">
        <v>1054</v>
      </c>
    </row>
    <row r="192" spans="26:27">
      <c r="Z192" s="51" t="s">
        <v>844</v>
      </c>
      <c r="AA192" s="149" t="s">
        <v>1055</v>
      </c>
    </row>
    <row r="193" spans="26:27">
      <c r="Z193" s="51" t="s">
        <v>844</v>
      </c>
      <c r="AA193" s="149" t="s">
        <v>1056</v>
      </c>
    </row>
    <row r="194" spans="26:27">
      <c r="Z194" s="51" t="s">
        <v>844</v>
      </c>
      <c r="AA194" s="149" t="s">
        <v>1057</v>
      </c>
    </row>
    <row r="195" spans="26:27">
      <c r="Z195" s="51" t="s">
        <v>844</v>
      </c>
      <c r="AA195" s="149" t="s">
        <v>1058</v>
      </c>
    </row>
    <row r="196" spans="26:27">
      <c r="Z196" s="51" t="s">
        <v>844</v>
      </c>
      <c r="AA196" s="149" t="s">
        <v>1059</v>
      </c>
    </row>
    <row r="197" spans="26:27">
      <c r="Z197" s="51" t="s">
        <v>844</v>
      </c>
      <c r="AA197" s="149" t="s">
        <v>1060</v>
      </c>
    </row>
    <row r="198" spans="26:27">
      <c r="Z198" s="51" t="s">
        <v>844</v>
      </c>
      <c r="AA198" s="149" t="s">
        <v>1061</v>
      </c>
    </row>
    <row r="199" spans="26:27">
      <c r="Z199" s="51" t="s">
        <v>844</v>
      </c>
      <c r="AA199" s="149" t="s">
        <v>1062</v>
      </c>
    </row>
    <row r="200" spans="26:27">
      <c r="Z200" s="51" t="s">
        <v>844</v>
      </c>
      <c r="AA200" s="149" t="s">
        <v>1063</v>
      </c>
    </row>
    <row r="201" spans="26:27">
      <c r="Z201" s="51" t="s">
        <v>844</v>
      </c>
      <c r="AA201" s="149" t="s">
        <v>1064</v>
      </c>
    </row>
    <row r="202" spans="26:27">
      <c r="Z202" s="51" t="s">
        <v>844</v>
      </c>
      <c r="AA202" s="149" t="s">
        <v>1065</v>
      </c>
    </row>
    <row r="203" spans="26:27">
      <c r="Z203" s="51" t="s">
        <v>844</v>
      </c>
      <c r="AA203" s="149" t="s">
        <v>1066</v>
      </c>
    </row>
    <row r="204" spans="26:27">
      <c r="Z204" s="51" t="s">
        <v>844</v>
      </c>
      <c r="AA204" s="149" t="s">
        <v>1067</v>
      </c>
    </row>
    <row r="205" spans="26:27">
      <c r="Z205" s="51" t="s">
        <v>844</v>
      </c>
      <c r="AA205" s="149" t="s">
        <v>1068</v>
      </c>
    </row>
    <row r="206" spans="26:27">
      <c r="Z206" s="51" t="s">
        <v>844</v>
      </c>
      <c r="AA206" s="149" t="s">
        <v>1069</v>
      </c>
    </row>
    <row r="207" spans="26:27">
      <c r="Z207" s="51" t="s">
        <v>844</v>
      </c>
      <c r="AA207" s="149" t="s">
        <v>1070</v>
      </c>
    </row>
    <row r="208" spans="26:27">
      <c r="Z208" s="51" t="s">
        <v>844</v>
      </c>
      <c r="AA208" s="149" t="s">
        <v>1071</v>
      </c>
    </row>
    <row r="209" spans="26:27">
      <c r="Z209" s="51" t="s">
        <v>844</v>
      </c>
      <c r="AA209" s="149" t="s">
        <v>1072</v>
      </c>
    </row>
    <row r="210" spans="26:27">
      <c r="Z210" s="51" t="s">
        <v>844</v>
      </c>
      <c r="AA210" s="149" t="s">
        <v>1073</v>
      </c>
    </row>
    <row r="211" spans="26:27">
      <c r="Z211" s="51" t="s">
        <v>844</v>
      </c>
      <c r="AA211" s="149" t="s">
        <v>1074</v>
      </c>
    </row>
    <row r="212" spans="26:27">
      <c r="Z212" s="51" t="s">
        <v>844</v>
      </c>
      <c r="AA212" s="149" t="s">
        <v>1075</v>
      </c>
    </row>
    <row r="213" spans="26:27">
      <c r="Z213" s="51" t="s">
        <v>844</v>
      </c>
      <c r="AA213" s="149" t="s">
        <v>1076</v>
      </c>
    </row>
    <row r="214" spans="26:27">
      <c r="Z214" s="51" t="s">
        <v>844</v>
      </c>
      <c r="AA214" s="149" t="s">
        <v>1077</v>
      </c>
    </row>
    <row r="215" spans="26:27">
      <c r="Z215" s="51" t="s">
        <v>844</v>
      </c>
      <c r="AA215" s="149" t="s">
        <v>1078</v>
      </c>
    </row>
    <row r="216" spans="26:27">
      <c r="Z216" s="51" t="s">
        <v>844</v>
      </c>
      <c r="AA216" s="149" t="s">
        <v>1079</v>
      </c>
    </row>
    <row r="217" spans="26:27">
      <c r="Z217" s="51" t="s">
        <v>844</v>
      </c>
      <c r="AA217" s="149" t="s">
        <v>1080</v>
      </c>
    </row>
    <row r="218" spans="26:27">
      <c r="Z218" s="51" t="s">
        <v>844</v>
      </c>
      <c r="AA218" s="149" t="s">
        <v>1081</v>
      </c>
    </row>
    <row r="219" spans="26:27">
      <c r="Z219" s="51" t="s">
        <v>844</v>
      </c>
      <c r="AA219" s="150" t="s">
        <v>1082</v>
      </c>
    </row>
    <row r="220" spans="26:27">
      <c r="AA220" s="135" t="s">
        <v>840</v>
      </c>
    </row>
    <row r="221" spans="26:27">
      <c r="Z221" s="51" t="s">
        <v>845</v>
      </c>
      <c r="AA221" s="149" t="s">
        <v>1083</v>
      </c>
    </row>
    <row r="222" spans="26:27">
      <c r="Z222" s="51" t="s">
        <v>845</v>
      </c>
      <c r="AA222" s="149" t="s">
        <v>1084</v>
      </c>
    </row>
    <row r="223" spans="26:27">
      <c r="Z223" s="51" t="s">
        <v>845</v>
      </c>
      <c r="AA223" s="149" t="s">
        <v>1085</v>
      </c>
    </row>
    <row r="224" spans="26:27">
      <c r="Z224" s="51" t="s">
        <v>845</v>
      </c>
      <c r="AA224" s="149" t="s">
        <v>1086</v>
      </c>
    </row>
    <row r="225" spans="26:27">
      <c r="Z225" s="51" t="s">
        <v>845</v>
      </c>
      <c r="AA225" s="149" t="s">
        <v>1087</v>
      </c>
    </row>
    <row r="226" spans="26:27">
      <c r="Z226" s="51" t="s">
        <v>845</v>
      </c>
      <c r="AA226" s="149" t="s">
        <v>1088</v>
      </c>
    </row>
    <row r="227" spans="26:27">
      <c r="Z227" s="51" t="s">
        <v>845</v>
      </c>
      <c r="AA227" s="149" t="s">
        <v>1089</v>
      </c>
    </row>
    <row r="228" spans="26:27">
      <c r="Z228" s="51" t="s">
        <v>845</v>
      </c>
      <c r="AA228" s="149" t="s">
        <v>1090</v>
      </c>
    </row>
    <row r="229" spans="26:27">
      <c r="Z229" s="51" t="s">
        <v>845</v>
      </c>
      <c r="AA229" s="149" t="s">
        <v>1091</v>
      </c>
    </row>
    <row r="230" spans="26:27">
      <c r="Z230" s="51" t="s">
        <v>845</v>
      </c>
      <c r="AA230" s="149" t="s">
        <v>1092</v>
      </c>
    </row>
    <row r="231" spans="26:27">
      <c r="Z231" s="51" t="s">
        <v>845</v>
      </c>
      <c r="AA231" s="149" t="s">
        <v>1093</v>
      </c>
    </row>
    <row r="232" spans="26:27">
      <c r="Z232" s="51" t="s">
        <v>845</v>
      </c>
      <c r="AA232" s="149" t="s">
        <v>1094</v>
      </c>
    </row>
    <row r="233" spans="26:27">
      <c r="Z233" s="51" t="s">
        <v>845</v>
      </c>
      <c r="AA233" s="149" t="s">
        <v>1095</v>
      </c>
    </row>
    <row r="234" spans="26:27">
      <c r="Z234" s="51" t="s">
        <v>845</v>
      </c>
      <c r="AA234" s="149" t="s">
        <v>1096</v>
      </c>
    </row>
    <row r="235" spans="26:27">
      <c r="Z235" s="51" t="s">
        <v>845</v>
      </c>
      <c r="AA235" s="149" t="s">
        <v>1097</v>
      </c>
    </row>
    <row r="236" spans="26:27">
      <c r="Z236" s="51" t="s">
        <v>845</v>
      </c>
      <c r="AA236" s="149" t="s">
        <v>1098</v>
      </c>
    </row>
    <row r="237" spans="26:27">
      <c r="Z237" s="51" t="s">
        <v>845</v>
      </c>
      <c r="AA237" s="149" t="s">
        <v>1099</v>
      </c>
    </row>
    <row r="238" spans="26:27">
      <c r="Z238" s="51" t="s">
        <v>845</v>
      </c>
      <c r="AA238" s="149" t="s">
        <v>1100</v>
      </c>
    </row>
    <row r="239" spans="26:27">
      <c r="Z239" s="51" t="s">
        <v>845</v>
      </c>
      <c r="AA239" s="149" t="s">
        <v>1101</v>
      </c>
    </row>
    <row r="240" spans="26:27">
      <c r="Z240" s="51" t="s">
        <v>845</v>
      </c>
      <c r="AA240" s="149" t="s">
        <v>1102</v>
      </c>
    </row>
    <row r="241" spans="26:27">
      <c r="Z241" s="51" t="s">
        <v>845</v>
      </c>
      <c r="AA241" s="149" t="s">
        <v>1103</v>
      </c>
    </row>
    <row r="242" spans="26:27">
      <c r="Z242" s="51" t="s">
        <v>845</v>
      </c>
      <c r="AA242" s="149" t="s">
        <v>1104</v>
      </c>
    </row>
    <row r="243" spans="26:27">
      <c r="Z243" s="51" t="s">
        <v>845</v>
      </c>
      <c r="AA243" s="149" t="s">
        <v>1105</v>
      </c>
    </row>
    <row r="244" spans="26:27">
      <c r="Z244" s="51" t="s">
        <v>845</v>
      </c>
      <c r="AA244" s="149" t="s">
        <v>1106</v>
      </c>
    </row>
    <row r="245" spans="26:27">
      <c r="Z245" s="51" t="s">
        <v>845</v>
      </c>
      <c r="AA245" s="149" t="s">
        <v>1107</v>
      </c>
    </row>
    <row r="246" spans="26:27">
      <c r="Z246" s="51" t="s">
        <v>845</v>
      </c>
      <c r="AA246" s="149" t="s">
        <v>1108</v>
      </c>
    </row>
    <row r="247" spans="26:27">
      <c r="Z247" s="51" t="s">
        <v>845</v>
      </c>
      <c r="AA247" s="149" t="s">
        <v>1109</v>
      </c>
    </row>
    <row r="248" spans="26:27">
      <c r="Z248" s="51" t="s">
        <v>845</v>
      </c>
      <c r="AA248" s="149" t="s">
        <v>1110</v>
      </c>
    </row>
    <row r="249" spans="26:27">
      <c r="Z249" s="51" t="s">
        <v>845</v>
      </c>
      <c r="AA249" s="149" t="s">
        <v>1111</v>
      </c>
    </row>
    <row r="250" spans="26:27">
      <c r="Z250" s="51" t="s">
        <v>845</v>
      </c>
      <c r="AA250" s="149" t="s">
        <v>1112</v>
      </c>
    </row>
    <row r="251" spans="26:27">
      <c r="Z251" s="51" t="s">
        <v>845</v>
      </c>
      <c r="AA251" s="149" t="s">
        <v>1113</v>
      </c>
    </row>
    <row r="252" spans="26:27">
      <c r="Z252" s="51" t="s">
        <v>845</v>
      </c>
      <c r="AA252" s="149" t="s">
        <v>1114</v>
      </c>
    </row>
    <row r="253" spans="26:27">
      <c r="Z253" s="51" t="s">
        <v>845</v>
      </c>
      <c r="AA253" s="149" t="s">
        <v>1115</v>
      </c>
    </row>
    <row r="254" spans="26:27">
      <c r="Z254" s="51" t="s">
        <v>845</v>
      </c>
      <c r="AA254" s="149" t="s">
        <v>1116</v>
      </c>
    </row>
    <row r="255" spans="26:27">
      <c r="Z255" s="51" t="s">
        <v>845</v>
      </c>
      <c r="AA255" s="149" t="s">
        <v>1117</v>
      </c>
    </row>
    <row r="256" spans="26:27">
      <c r="Z256" s="51" t="s">
        <v>845</v>
      </c>
      <c r="AA256" s="149" t="s">
        <v>1118</v>
      </c>
    </row>
    <row r="257" spans="26:27">
      <c r="Z257" s="51" t="s">
        <v>845</v>
      </c>
      <c r="AA257" s="149" t="s">
        <v>1119</v>
      </c>
    </row>
    <row r="258" spans="26:27">
      <c r="Z258" s="51" t="s">
        <v>845</v>
      </c>
      <c r="AA258" s="149" t="s">
        <v>1120</v>
      </c>
    </row>
    <row r="259" spans="26:27">
      <c r="Z259" s="51" t="s">
        <v>845</v>
      </c>
      <c r="AA259" s="149" t="s">
        <v>1121</v>
      </c>
    </row>
    <row r="260" spans="26:27">
      <c r="Z260" s="51" t="s">
        <v>845</v>
      </c>
      <c r="AA260" s="149" t="s">
        <v>1122</v>
      </c>
    </row>
    <row r="261" spans="26:27">
      <c r="Z261" s="51" t="s">
        <v>845</v>
      </c>
      <c r="AA261" s="149" t="s">
        <v>1123</v>
      </c>
    </row>
    <row r="262" spans="26:27">
      <c r="Z262" s="51" t="s">
        <v>845</v>
      </c>
      <c r="AA262" s="149" t="s">
        <v>1124</v>
      </c>
    </row>
    <row r="263" spans="26:27">
      <c r="Z263" s="51" t="s">
        <v>845</v>
      </c>
      <c r="AA263" s="149" t="s">
        <v>1125</v>
      </c>
    </row>
    <row r="264" spans="26:27">
      <c r="Z264" s="51" t="s">
        <v>845</v>
      </c>
      <c r="AA264" s="149" t="s">
        <v>1126</v>
      </c>
    </row>
    <row r="265" spans="26:27">
      <c r="Z265" s="51" t="s">
        <v>845</v>
      </c>
      <c r="AA265" s="149" t="s">
        <v>1127</v>
      </c>
    </row>
    <row r="266" spans="26:27">
      <c r="Z266" s="51" t="s">
        <v>845</v>
      </c>
      <c r="AA266" s="149" t="s">
        <v>1128</v>
      </c>
    </row>
    <row r="267" spans="26:27">
      <c r="Z267" s="51" t="s">
        <v>845</v>
      </c>
      <c r="AA267" s="149" t="s">
        <v>1129</v>
      </c>
    </row>
    <row r="268" spans="26:27">
      <c r="Z268" s="51" t="s">
        <v>845</v>
      </c>
      <c r="AA268" s="149" t="s">
        <v>1130</v>
      </c>
    </row>
    <row r="269" spans="26:27">
      <c r="Z269" s="51" t="s">
        <v>845</v>
      </c>
      <c r="AA269" s="149" t="s">
        <v>1131</v>
      </c>
    </row>
    <row r="270" spans="26:27">
      <c r="Z270" s="51" t="s">
        <v>845</v>
      </c>
      <c r="AA270" s="149" t="s">
        <v>1132</v>
      </c>
    </row>
    <row r="271" spans="26:27">
      <c r="Z271" s="51" t="s">
        <v>845</v>
      </c>
      <c r="AA271" s="149" t="s">
        <v>1133</v>
      </c>
    </row>
    <row r="272" spans="26:27">
      <c r="Z272" s="51" t="s">
        <v>845</v>
      </c>
      <c r="AA272" s="149" t="s">
        <v>1134</v>
      </c>
    </row>
    <row r="273" spans="26:27">
      <c r="Z273" s="51" t="s">
        <v>845</v>
      </c>
      <c r="AA273" s="149" t="s">
        <v>1135</v>
      </c>
    </row>
    <row r="274" spans="26:27">
      <c r="Z274" s="51" t="s">
        <v>845</v>
      </c>
      <c r="AA274" s="149" t="s">
        <v>1136</v>
      </c>
    </row>
    <row r="275" spans="26:27">
      <c r="Z275" s="51" t="s">
        <v>845</v>
      </c>
      <c r="AA275" s="149" t="s">
        <v>1137</v>
      </c>
    </row>
    <row r="276" spans="26:27">
      <c r="Z276" s="51" t="s">
        <v>845</v>
      </c>
      <c r="AA276" s="149" t="s">
        <v>1138</v>
      </c>
    </row>
    <row r="277" spans="26:27">
      <c r="Z277" s="51" t="s">
        <v>845</v>
      </c>
      <c r="AA277" s="149" t="s">
        <v>1139</v>
      </c>
    </row>
    <row r="278" spans="26:27">
      <c r="Z278" s="51" t="s">
        <v>845</v>
      </c>
      <c r="AA278" s="149" t="s">
        <v>1140</v>
      </c>
    </row>
    <row r="279" spans="26:27">
      <c r="Z279" s="51" t="s">
        <v>845</v>
      </c>
      <c r="AA279" s="149" t="s">
        <v>1141</v>
      </c>
    </row>
    <row r="280" spans="26:27">
      <c r="Z280" s="51" t="s">
        <v>845</v>
      </c>
      <c r="AA280" s="149" t="s">
        <v>1142</v>
      </c>
    </row>
    <row r="281" spans="26:27">
      <c r="Z281" s="51" t="s">
        <v>845</v>
      </c>
      <c r="AA281" s="149" t="s">
        <v>1143</v>
      </c>
    </row>
    <row r="282" spans="26:27">
      <c r="Z282" s="51" t="s">
        <v>845</v>
      </c>
      <c r="AA282" s="149" t="s">
        <v>1144</v>
      </c>
    </row>
    <row r="283" spans="26:27">
      <c r="Z283" s="51" t="s">
        <v>845</v>
      </c>
      <c r="AA283" s="149" t="s">
        <v>1145</v>
      </c>
    </row>
    <row r="284" spans="26:27">
      <c r="Z284" s="51" t="s">
        <v>845</v>
      </c>
      <c r="AA284" s="149" t="s">
        <v>1146</v>
      </c>
    </row>
    <row r="285" spans="26:27">
      <c r="Z285" s="51" t="s">
        <v>845</v>
      </c>
      <c r="AA285" s="149" t="s">
        <v>1147</v>
      </c>
    </row>
    <row r="286" spans="26:27">
      <c r="Z286" s="51" t="s">
        <v>845</v>
      </c>
      <c r="AA286" s="149" t="s">
        <v>1148</v>
      </c>
    </row>
    <row r="287" spans="26:27">
      <c r="Z287" s="51" t="s">
        <v>845</v>
      </c>
      <c r="AA287" s="149" t="s">
        <v>1149</v>
      </c>
    </row>
    <row r="288" spans="26:27">
      <c r="Z288" s="51" t="s">
        <v>845</v>
      </c>
      <c r="AA288" s="149" t="s">
        <v>1150</v>
      </c>
    </row>
    <row r="289" spans="26:27">
      <c r="Z289" s="51" t="s">
        <v>845</v>
      </c>
      <c r="AA289" s="149" t="s">
        <v>1151</v>
      </c>
    </row>
    <row r="290" spans="26:27">
      <c r="Z290" s="51" t="s">
        <v>845</v>
      </c>
      <c r="AA290" s="149" t="s">
        <v>1152</v>
      </c>
    </row>
    <row r="291" spans="26:27">
      <c r="Z291" s="51" t="s">
        <v>845</v>
      </c>
      <c r="AA291" s="149" t="s">
        <v>1153</v>
      </c>
    </row>
    <row r="292" spans="26:27">
      <c r="Z292" s="51" t="s">
        <v>845</v>
      </c>
      <c r="AA292" s="149" t="s">
        <v>1154</v>
      </c>
    </row>
    <row r="293" spans="26:27">
      <c r="Z293" s="51" t="s">
        <v>845</v>
      </c>
      <c r="AA293" s="149" t="s">
        <v>1155</v>
      </c>
    </row>
    <row r="294" spans="26:27">
      <c r="Z294" s="51" t="s">
        <v>845</v>
      </c>
      <c r="AA294" s="149" t="s">
        <v>1156</v>
      </c>
    </row>
    <row r="295" spans="26:27">
      <c r="Z295" s="51" t="s">
        <v>845</v>
      </c>
      <c r="AA295" s="149" t="s">
        <v>1157</v>
      </c>
    </row>
    <row r="296" spans="26:27">
      <c r="Z296" s="51" t="s">
        <v>845</v>
      </c>
      <c r="AA296" s="149" t="s">
        <v>1158</v>
      </c>
    </row>
    <row r="297" spans="26:27">
      <c r="Z297" s="51" t="s">
        <v>845</v>
      </c>
      <c r="AA297" s="149" t="s">
        <v>1159</v>
      </c>
    </row>
    <row r="298" spans="26:27">
      <c r="Z298" s="51" t="s">
        <v>845</v>
      </c>
      <c r="AA298" s="149" t="s">
        <v>1160</v>
      </c>
    </row>
    <row r="299" spans="26:27">
      <c r="Z299" s="51" t="s">
        <v>845</v>
      </c>
      <c r="AA299" s="149" t="s">
        <v>1161</v>
      </c>
    </row>
    <row r="300" spans="26:27">
      <c r="Z300" s="51" t="s">
        <v>845</v>
      </c>
      <c r="AA300" s="149" t="s">
        <v>1162</v>
      </c>
    </row>
    <row r="301" spans="26:27">
      <c r="Z301" s="51" t="s">
        <v>845</v>
      </c>
      <c r="AA301" s="149" t="s">
        <v>1163</v>
      </c>
    </row>
    <row r="302" spans="26:27">
      <c r="Z302" s="51" t="s">
        <v>845</v>
      </c>
      <c r="AA302" s="149" t="s">
        <v>1164</v>
      </c>
    </row>
    <row r="303" spans="26:27">
      <c r="Z303" s="51" t="s">
        <v>845</v>
      </c>
      <c r="AA303" s="149" t="s">
        <v>1165</v>
      </c>
    </row>
    <row r="304" spans="26:27">
      <c r="Z304" s="51" t="s">
        <v>845</v>
      </c>
      <c r="AA304" s="149" t="s">
        <v>1166</v>
      </c>
    </row>
    <row r="305" spans="26:27">
      <c r="Z305" s="51" t="s">
        <v>845</v>
      </c>
      <c r="AA305" s="149" t="s">
        <v>1167</v>
      </c>
    </row>
    <row r="306" spans="26:27">
      <c r="Z306" s="51" t="s">
        <v>845</v>
      </c>
      <c r="AA306" s="149" t="s">
        <v>1168</v>
      </c>
    </row>
    <row r="307" spans="26:27">
      <c r="Z307" s="51" t="s">
        <v>845</v>
      </c>
      <c r="AA307" s="149" t="s">
        <v>1169</v>
      </c>
    </row>
    <row r="308" spans="26:27">
      <c r="Z308" s="51" t="s">
        <v>845</v>
      </c>
      <c r="AA308" s="149" t="s">
        <v>1170</v>
      </c>
    </row>
    <row r="309" spans="26:27">
      <c r="Z309" s="51" t="s">
        <v>845</v>
      </c>
      <c r="AA309" s="149" t="s">
        <v>1171</v>
      </c>
    </row>
    <row r="310" spans="26:27">
      <c r="Z310" s="51" t="s">
        <v>845</v>
      </c>
      <c r="AA310" s="149" t="s">
        <v>1172</v>
      </c>
    </row>
    <row r="311" spans="26:27">
      <c r="Z311" s="51" t="s">
        <v>845</v>
      </c>
      <c r="AA311" s="149" t="s">
        <v>1173</v>
      </c>
    </row>
    <row r="312" spans="26:27">
      <c r="Z312" s="51" t="s">
        <v>845</v>
      </c>
      <c r="AA312" s="149" t="s">
        <v>1174</v>
      </c>
    </row>
    <row r="313" spans="26:27">
      <c r="Z313" s="51" t="s">
        <v>845</v>
      </c>
      <c r="AA313" s="149" t="s">
        <v>1175</v>
      </c>
    </row>
    <row r="314" spans="26:27">
      <c r="Z314" s="51" t="s">
        <v>845</v>
      </c>
      <c r="AA314" s="149" t="s">
        <v>1176</v>
      </c>
    </row>
    <row r="315" spans="26:27">
      <c r="Z315" s="51" t="s">
        <v>845</v>
      </c>
      <c r="AA315" s="149" t="s">
        <v>1177</v>
      </c>
    </row>
    <row r="316" spans="26:27">
      <c r="Z316" s="51" t="s">
        <v>845</v>
      </c>
      <c r="AA316" s="149" t="s">
        <v>1178</v>
      </c>
    </row>
    <row r="317" spans="26:27">
      <c r="Z317" s="51" t="s">
        <v>845</v>
      </c>
      <c r="AA317" s="149" t="s">
        <v>1179</v>
      </c>
    </row>
    <row r="318" spans="26:27">
      <c r="Z318" s="51" t="s">
        <v>845</v>
      </c>
      <c r="AA318" s="149" t="s">
        <v>1180</v>
      </c>
    </row>
    <row r="319" spans="26:27">
      <c r="Z319" s="51" t="s">
        <v>845</v>
      </c>
      <c r="AA319" s="149" t="s">
        <v>1181</v>
      </c>
    </row>
    <row r="320" spans="26:27">
      <c r="Z320" s="51" t="s">
        <v>845</v>
      </c>
      <c r="AA320" s="149" t="s">
        <v>1182</v>
      </c>
    </row>
    <row r="321" spans="26:27">
      <c r="Z321" s="51" t="s">
        <v>845</v>
      </c>
      <c r="AA321" s="149" t="s">
        <v>1183</v>
      </c>
    </row>
    <row r="322" spans="26:27">
      <c r="Z322" s="51" t="s">
        <v>845</v>
      </c>
      <c r="AA322" s="149" t="s">
        <v>1184</v>
      </c>
    </row>
    <row r="323" spans="26:27">
      <c r="Z323" s="51" t="s">
        <v>845</v>
      </c>
      <c r="AA323" s="149" t="s">
        <v>1185</v>
      </c>
    </row>
    <row r="324" spans="26:27">
      <c r="Z324" s="51" t="s">
        <v>845</v>
      </c>
      <c r="AA324" s="149" t="s">
        <v>1186</v>
      </c>
    </row>
    <row r="325" spans="26:27">
      <c r="Z325" s="51" t="s">
        <v>845</v>
      </c>
      <c r="AA325" s="149" t="s">
        <v>1187</v>
      </c>
    </row>
    <row r="326" spans="26:27">
      <c r="Z326" s="51" t="s">
        <v>845</v>
      </c>
      <c r="AA326" s="149" t="s">
        <v>1188</v>
      </c>
    </row>
    <row r="327" spans="26:27">
      <c r="Z327" s="51" t="s">
        <v>845</v>
      </c>
      <c r="AA327" s="149" t="s">
        <v>1189</v>
      </c>
    </row>
    <row r="328" spans="26:27">
      <c r="Z328" s="51" t="s">
        <v>845</v>
      </c>
      <c r="AA328" s="149" t="s">
        <v>1190</v>
      </c>
    </row>
    <row r="329" spans="26:27">
      <c r="Z329" s="51" t="s">
        <v>845</v>
      </c>
      <c r="AA329" s="149" t="s">
        <v>1191</v>
      </c>
    </row>
    <row r="330" spans="26:27">
      <c r="Z330" s="51" t="s">
        <v>845</v>
      </c>
      <c r="AA330" s="149" t="s">
        <v>1192</v>
      </c>
    </row>
    <row r="331" spans="26:27">
      <c r="Z331" s="51" t="s">
        <v>845</v>
      </c>
      <c r="AA331" s="149" t="s">
        <v>1193</v>
      </c>
    </row>
    <row r="332" spans="26:27">
      <c r="Z332" s="51" t="s">
        <v>845</v>
      </c>
      <c r="AA332" s="149" t="s">
        <v>1194</v>
      </c>
    </row>
    <row r="333" spans="26:27">
      <c r="Z333" s="51" t="s">
        <v>845</v>
      </c>
      <c r="AA333" s="149" t="s">
        <v>1195</v>
      </c>
    </row>
    <row r="334" spans="26:27">
      <c r="Z334" s="51" t="s">
        <v>845</v>
      </c>
      <c r="AA334" s="149" t="s">
        <v>1196</v>
      </c>
    </row>
    <row r="335" spans="26:27">
      <c r="Z335" s="51" t="s">
        <v>845</v>
      </c>
      <c r="AA335" s="149" t="s">
        <v>1197</v>
      </c>
    </row>
    <row r="336" spans="26:27">
      <c r="Z336" s="51" t="s">
        <v>845</v>
      </c>
      <c r="AA336" s="149" t="s">
        <v>1198</v>
      </c>
    </row>
    <row r="337" spans="26:27">
      <c r="Z337" s="51" t="s">
        <v>845</v>
      </c>
      <c r="AA337" s="149" t="s">
        <v>1199</v>
      </c>
    </row>
    <row r="338" spans="26:27">
      <c r="Z338" s="51" t="s">
        <v>845</v>
      </c>
      <c r="AA338" s="149" t="s">
        <v>1200</v>
      </c>
    </row>
    <row r="339" spans="26:27">
      <c r="Z339" s="51" t="s">
        <v>845</v>
      </c>
      <c r="AA339" s="149" t="s">
        <v>1201</v>
      </c>
    </row>
    <row r="340" spans="26:27">
      <c r="Z340" s="51" t="s">
        <v>845</v>
      </c>
      <c r="AA340" s="149" t="s">
        <v>1202</v>
      </c>
    </row>
    <row r="341" spans="26:27">
      <c r="Z341" s="51" t="s">
        <v>845</v>
      </c>
      <c r="AA341" s="149" t="s">
        <v>1203</v>
      </c>
    </row>
    <row r="342" spans="26:27">
      <c r="Z342" s="51" t="s">
        <v>845</v>
      </c>
      <c r="AA342" s="149" t="s">
        <v>1204</v>
      </c>
    </row>
    <row r="343" spans="26:27">
      <c r="Z343" s="51" t="s">
        <v>845</v>
      </c>
      <c r="AA343" s="150" t="s">
        <v>1205</v>
      </c>
    </row>
    <row r="344" spans="26:27">
      <c r="AA344" s="151" t="s">
        <v>840</v>
      </c>
    </row>
    <row r="345" spans="26:27">
      <c r="Z345" s="51" t="s">
        <v>846</v>
      </c>
      <c r="AA345" s="149" t="s">
        <v>1206</v>
      </c>
    </row>
    <row r="346" spans="26:27">
      <c r="Z346" s="51" t="s">
        <v>846</v>
      </c>
      <c r="AA346" s="149" t="s">
        <v>1207</v>
      </c>
    </row>
    <row r="347" spans="26:27">
      <c r="Z347" s="51" t="s">
        <v>846</v>
      </c>
      <c r="AA347" s="149" t="s">
        <v>1208</v>
      </c>
    </row>
    <row r="348" spans="26:27">
      <c r="Z348" s="51" t="s">
        <v>846</v>
      </c>
      <c r="AA348" s="149" t="s">
        <v>1209</v>
      </c>
    </row>
    <row r="349" spans="26:27">
      <c r="Z349" s="51" t="s">
        <v>846</v>
      </c>
      <c r="AA349" s="149" t="s">
        <v>1210</v>
      </c>
    </row>
    <row r="350" spans="26:27">
      <c r="Z350" s="51" t="s">
        <v>846</v>
      </c>
      <c r="AA350" s="149" t="s">
        <v>1211</v>
      </c>
    </row>
    <row r="351" spans="26:27">
      <c r="Z351" s="51" t="s">
        <v>846</v>
      </c>
      <c r="AA351" s="149" t="s">
        <v>1212</v>
      </c>
    </row>
    <row r="352" spans="26:27">
      <c r="Z352" s="51" t="s">
        <v>846</v>
      </c>
      <c r="AA352" s="149" t="s">
        <v>1213</v>
      </c>
    </row>
    <row r="353" spans="26:27">
      <c r="Z353" s="51" t="s">
        <v>846</v>
      </c>
      <c r="AA353" s="149" t="s">
        <v>1214</v>
      </c>
    </row>
    <row r="354" spans="26:27">
      <c r="Z354" s="51" t="s">
        <v>846</v>
      </c>
      <c r="AA354" s="149" t="s">
        <v>1215</v>
      </c>
    </row>
    <row r="355" spans="26:27">
      <c r="Z355" s="51" t="s">
        <v>846</v>
      </c>
      <c r="AA355" s="149" t="s">
        <v>1216</v>
      </c>
    </row>
    <row r="356" spans="26:27">
      <c r="Z356" s="51" t="s">
        <v>846</v>
      </c>
      <c r="AA356" s="149" t="s">
        <v>1217</v>
      </c>
    </row>
    <row r="357" spans="26:27">
      <c r="Z357" s="51" t="s">
        <v>846</v>
      </c>
      <c r="AA357" s="149" t="s">
        <v>1218</v>
      </c>
    </row>
    <row r="358" spans="26:27">
      <c r="Z358" s="51" t="s">
        <v>846</v>
      </c>
      <c r="AA358" s="149" t="s">
        <v>1219</v>
      </c>
    </row>
    <row r="359" spans="26:27">
      <c r="Z359" s="51" t="s">
        <v>846</v>
      </c>
      <c r="AA359" s="149" t="s">
        <v>1220</v>
      </c>
    </row>
    <row r="360" spans="26:27">
      <c r="Z360" s="51" t="s">
        <v>846</v>
      </c>
      <c r="AA360" s="149" t="s">
        <v>1221</v>
      </c>
    </row>
    <row r="361" spans="26:27">
      <c r="Z361" s="51" t="s">
        <v>846</v>
      </c>
      <c r="AA361" s="149" t="s">
        <v>1222</v>
      </c>
    </row>
    <row r="362" spans="26:27">
      <c r="Z362" s="51" t="s">
        <v>846</v>
      </c>
      <c r="AA362" s="149" t="s">
        <v>1223</v>
      </c>
    </row>
    <row r="363" spans="26:27">
      <c r="Z363" s="51" t="s">
        <v>846</v>
      </c>
      <c r="AA363" s="149" t="s">
        <v>1224</v>
      </c>
    </row>
    <row r="364" spans="26:27">
      <c r="Z364" s="51" t="s">
        <v>846</v>
      </c>
      <c r="AA364" s="149" t="s">
        <v>1225</v>
      </c>
    </row>
    <row r="365" spans="26:27">
      <c r="Z365" s="51" t="s">
        <v>846</v>
      </c>
      <c r="AA365" s="149" t="s">
        <v>1226</v>
      </c>
    </row>
    <row r="366" spans="26:27">
      <c r="Z366" s="51" t="s">
        <v>846</v>
      </c>
      <c r="AA366" s="149" t="s">
        <v>1227</v>
      </c>
    </row>
    <row r="367" spans="26:27">
      <c r="Z367" s="51" t="s">
        <v>846</v>
      </c>
      <c r="AA367" s="149" t="s">
        <v>1228</v>
      </c>
    </row>
    <row r="368" spans="26:27">
      <c r="Z368" s="51" t="s">
        <v>846</v>
      </c>
      <c r="AA368" s="149" t="s">
        <v>1229</v>
      </c>
    </row>
    <row r="369" spans="26:27">
      <c r="Z369" s="51" t="s">
        <v>846</v>
      </c>
      <c r="AA369" s="149" t="s">
        <v>1230</v>
      </c>
    </row>
    <row r="370" spans="26:27">
      <c r="Z370" s="51" t="s">
        <v>846</v>
      </c>
      <c r="AA370" s="149" t="s">
        <v>1231</v>
      </c>
    </row>
    <row r="371" spans="26:27">
      <c r="Z371" s="51" t="s">
        <v>846</v>
      </c>
      <c r="AA371" s="150" t="s">
        <v>1232</v>
      </c>
    </row>
    <row r="372" spans="26:27">
      <c r="AA372" s="151" t="s">
        <v>840</v>
      </c>
    </row>
    <row r="373" spans="26:27">
      <c r="Z373" s="51" t="s">
        <v>847</v>
      </c>
      <c r="AA373" s="149" t="s">
        <v>1233</v>
      </c>
    </row>
    <row r="374" spans="26:27">
      <c r="Z374" s="51" t="s">
        <v>847</v>
      </c>
      <c r="AA374" s="149" t="s">
        <v>1234</v>
      </c>
    </row>
    <row r="375" spans="26:27">
      <c r="Z375" s="51" t="s">
        <v>847</v>
      </c>
      <c r="AA375" s="149" t="s">
        <v>1235</v>
      </c>
    </row>
    <row r="376" spans="26:27">
      <c r="Z376" s="51" t="s">
        <v>847</v>
      </c>
      <c r="AA376" s="149" t="s">
        <v>1236</v>
      </c>
    </row>
    <row r="377" spans="26:27">
      <c r="Z377" s="51" t="s">
        <v>847</v>
      </c>
      <c r="AA377" s="149" t="s">
        <v>1237</v>
      </c>
    </row>
    <row r="378" spans="26:27">
      <c r="Z378" s="51" t="s">
        <v>847</v>
      </c>
      <c r="AA378" s="149" t="s">
        <v>1238</v>
      </c>
    </row>
    <row r="379" spans="26:27">
      <c r="Z379" s="51" t="s">
        <v>847</v>
      </c>
      <c r="AA379" s="149" t="s">
        <v>1239</v>
      </c>
    </row>
    <row r="380" spans="26:27">
      <c r="Z380" s="51" t="s">
        <v>847</v>
      </c>
      <c r="AA380" s="149" t="s">
        <v>1240</v>
      </c>
    </row>
    <row r="381" spans="26:27">
      <c r="Z381" s="51" t="s">
        <v>847</v>
      </c>
      <c r="AA381" s="149" t="s">
        <v>1241</v>
      </c>
    </row>
    <row r="382" spans="26:27">
      <c r="Z382" s="51" t="s">
        <v>847</v>
      </c>
      <c r="AA382" s="149" t="s">
        <v>1242</v>
      </c>
    </row>
    <row r="383" spans="26:27">
      <c r="Z383" s="51" t="s">
        <v>847</v>
      </c>
      <c r="AA383" s="149" t="s">
        <v>1243</v>
      </c>
    </row>
    <row r="384" spans="26:27">
      <c r="Z384" s="51" t="s">
        <v>847</v>
      </c>
      <c r="AA384" s="149" t="s">
        <v>1244</v>
      </c>
    </row>
    <row r="385" spans="26:27">
      <c r="Z385" s="51" t="s">
        <v>847</v>
      </c>
      <c r="AA385" s="149" t="s">
        <v>1245</v>
      </c>
    </row>
    <row r="386" spans="26:27">
      <c r="Z386" s="51" t="s">
        <v>847</v>
      </c>
      <c r="AA386" s="149" t="s">
        <v>1246</v>
      </c>
    </row>
    <row r="387" spans="26:27">
      <c r="Z387" s="51" t="s">
        <v>847</v>
      </c>
      <c r="AA387" s="149" t="s">
        <v>1247</v>
      </c>
    </row>
    <row r="388" spans="26:27">
      <c r="Z388" s="51" t="s">
        <v>847</v>
      </c>
      <c r="AA388" s="150" t="s">
        <v>1248</v>
      </c>
    </row>
    <row r="389" spans="26:27">
      <c r="AA389" s="151" t="s">
        <v>840</v>
      </c>
    </row>
    <row r="390" spans="26:27">
      <c r="Z390" s="51" t="s">
        <v>864</v>
      </c>
      <c r="AA390" s="149" t="s">
        <v>1249</v>
      </c>
    </row>
    <row r="391" spans="26:27">
      <c r="Z391" s="51" t="s">
        <v>864</v>
      </c>
      <c r="AA391" s="149" t="s">
        <v>1250</v>
      </c>
    </row>
    <row r="392" spans="26:27">
      <c r="Z392" s="51" t="s">
        <v>864</v>
      </c>
      <c r="AA392" s="149" t="s">
        <v>1251</v>
      </c>
    </row>
    <row r="393" spans="26:27">
      <c r="Z393" s="51" t="s">
        <v>864</v>
      </c>
      <c r="AA393" s="149" t="s">
        <v>1252</v>
      </c>
    </row>
    <row r="394" spans="26:27">
      <c r="Z394" s="51" t="s">
        <v>864</v>
      </c>
      <c r="AA394" s="149" t="s">
        <v>1253</v>
      </c>
    </row>
    <row r="395" spans="26:27">
      <c r="Z395" s="51" t="s">
        <v>864</v>
      </c>
      <c r="AA395" s="149" t="s">
        <v>1254</v>
      </c>
    </row>
    <row r="396" spans="26:27">
      <c r="Z396" s="51" t="s">
        <v>864</v>
      </c>
      <c r="AA396" s="149" t="s">
        <v>1255</v>
      </c>
    </row>
    <row r="397" spans="26:27">
      <c r="Z397" s="51" t="s">
        <v>864</v>
      </c>
      <c r="AA397" s="149" t="s">
        <v>1256</v>
      </c>
    </row>
    <row r="398" spans="26:27">
      <c r="Z398" s="51" t="s">
        <v>864</v>
      </c>
      <c r="AA398" s="149" t="s">
        <v>1257</v>
      </c>
    </row>
    <row r="399" spans="26:27">
      <c r="Z399" s="51" t="s">
        <v>864</v>
      </c>
      <c r="AA399" s="149" t="s">
        <v>1258</v>
      </c>
    </row>
    <row r="400" spans="26:27">
      <c r="Z400" s="51" t="s">
        <v>864</v>
      </c>
      <c r="AA400" s="149" t="s">
        <v>1259</v>
      </c>
    </row>
    <row r="401" spans="26:27">
      <c r="Z401" s="51" t="s">
        <v>864</v>
      </c>
      <c r="AA401" s="149" t="s">
        <v>1260</v>
      </c>
    </row>
    <row r="402" spans="26:27">
      <c r="Z402" s="51" t="s">
        <v>864</v>
      </c>
      <c r="AA402" s="149" t="s">
        <v>1261</v>
      </c>
    </row>
    <row r="403" spans="26:27">
      <c r="Z403" s="51" t="s">
        <v>864</v>
      </c>
      <c r="AA403" s="149" t="s">
        <v>1262</v>
      </c>
    </row>
    <row r="404" spans="26:27">
      <c r="Z404" s="51" t="s">
        <v>864</v>
      </c>
      <c r="AA404" s="149" t="s">
        <v>1263</v>
      </c>
    </row>
    <row r="405" spans="26:27">
      <c r="Z405" s="51" t="s">
        <v>864</v>
      </c>
      <c r="AA405" s="149" t="s">
        <v>1264</v>
      </c>
    </row>
    <row r="406" spans="26:27">
      <c r="Z406" s="51" t="s">
        <v>864</v>
      </c>
      <c r="AA406" s="149" t="s">
        <v>1265</v>
      </c>
    </row>
    <row r="407" spans="26:27">
      <c r="Z407" s="51" t="s">
        <v>864</v>
      </c>
      <c r="AA407" s="149" t="s">
        <v>1266</v>
      </c>
    </row>
    <row r="408" spans="26:27">
      <c r="Z408" s="51" t="s">
        <v>864</v>
      </c>
      <c r="AA408" s="150" t="s">
        <v>1267</v>
      </c>
    </row>
    <row r="409" spans="26:27">
      <c r="AA409" s="135" t="s">
        <v>840</v>
      </c>
    </row>
    <row r="410" spans="26:27">
      <c r="Z410" s="51" t="s">
        <v>848</v>
      </c>
      <c r="AA410" s="149" t="s">
        <v>1268</v>
      </c>
    </row>
    <row r="411" spans="26:27">
      <c r="Z411" s="51" t="s">
        <v>848</v>
      </c>
      <c r="AA411" s="149" t="s">
        <v>1269</v>
      </c>
    </row>
    <row r="412" spans="26:27">
      <c r="Z412" s="51" t="s">
        <v>848</v>
      </c>
      <c r="AA412" s="149" t="s">
        <v>1270</v>
      </c>
    </row>
    <row r="413" spans="26:27">
      <c r="Z413" s="51" t="s">
        <v>844</v>
      </c>
      <c r="AA413" s="149" t="s">
        <v>1271</v>
      </c>
    </row>
    <row r="414" spans="26:27">
      <c r="Z414" s="51" t="s">
        <v>848</v>
      </c>
      <c r="AA414" s="149" t="s">
        <v>1272</v>
      </c>
    </row>
    <row r="415" spans="26:27">
      <c r="Z415" s="51" t="s">
        <v>848</v>
      </c>
      <c r="AA415" s="149" t="s">
        <v>1273</v>
      </c>
    </row>
    <row r="416" spans="26:27">
      <c r="Z416" s="51" t="s">
        <v>848</v>
      </c>
      <c r="AA416" s="149" t="s">
        <v>1274</v>
      </c>
    </row>
    <row r="417" spans="26:27">
      <c r="Z417" s="51" t="s">
        <v>848</v>
      </c>
      <c r="AA417" s="149" t="s">
        <v>1275</v>
      </c>
    </row>
    <row r="418" spans="26:27">
      <c r="Z418" s="51" t="s">
        <v>848</v>
      </c>
      <c r="AA418" s="149" t="s">
        <v>1276</v>
      </c>
    </row>
    <row r="419" spans="26:27">
      <c r="Z419" s="51" t="s">
        <v>848</v>
      </c>
      <c r="AA419" s="149" t="s">
        <v>1277</v>
      </c>
    </row>
    <row r="420" spans="26:27">
      <c r="Z420" s="51" t="s">
        <v>848</v>
      </c>
      <c r="AA420" s="149" t="s">
        <v>1278</v>
      </c>
    </row>
    <row r="421" spans="26:27">
      <c r="Z421" s="51" t="s">
        <v>848</v>
      </c>
      <c r="AA421" s="149" t="s">
        <v>1279</v>
      </c>
    </row>
    <row r="422" spans="26:27">
      <c r="Z422" s="51" t="s">
        <v>848</v>
      </c>
      <c r="AA422" s="149" t="s">
        <v>1280</v>
      </c>
    </row>
    <row r="423" spans="26:27">
      <c r="Z423" s="51" t="s">
        <v>848</v>
      </c>
      <c r="AA423" s="149" t="s">
        <v>1281</v>
      </c>
    </row>
    <row r="424" spans="26:27">
      <c r="Z424" s="51" t="s">
        <v>848</v>
      </c>
      <c r="AA424" s="149" t="s">
        <v>1282</v>
      </c>
    </row>
    <row r="425" spans="26:27">
      <c r="Z425" s="51" t="s">
        <v>848</v>
      </c>
      <c r="AA425" s="149" t="s">
        <v>1283</v>
      </c>
    </row>
    <row r="426" spans="26:27">
      <c r="Z426" s="51" t="s">
        <v>848</v>
      </c>
      <c r="AA426" s="149" t="s">
        <v>1284</v>
      </c>
    </row>
    <row r="427" spans="26:27">
      <c r="Z427" s="51" t="s">
        <v>848</v>
      </c>
      <c r="AA427" s="149" t="s">
        <v>1285</v>
      </c>
    </row>
    <row r="428" spans="26:27">
      <c r="Z428" s="51" t="s">
        <v>848</v>
      </c>
      <c r="AA428" s="149" t="s">
        <v>1286</v>
      </c>
    </row>
    <row r="429" spans="26:27">
      <c r="Z429" s="51" t="s">
        <v>848</v>
      </c>
      <c r="AA429" s="149" t="s">
        <v>1287</v>
      </c>
    </row>
    <row r="430" spans="26:27">
      <c r="Z430" s="51" t="s">
        <v>848</v>
      </c>
      <c r="AA430" s="149" t="s">
        <v>1288</v>
      </c>
    </row>
    <row r="431" spans="26:27">
      <c r="Z431" s="51" t="s">
        <v>848</v>
      </c>
      <c r="AA431" s="149" t="s">
        <v>1289</v>
      </c>
    </row>
    <row r="432" spans="26:27">
      <c r="Z432" s="51" t="s">
        <v>848</v>
      </c>
      <c r="AA432" s="149" t="s">
        <v>1290</v>
      </c>
    </row>
    <row r="433" spans="26:27">
      <c r="Z433" s="51" t="s">
        <v>848</v>
      </c>
      <c r="AA433" s="149" t="s">
        <v>1291</v>
      </c>
    </row>
    <row r="434" spans="26:27">
      <c r="Z434" s="51" t="s">
        <v>848</v>
      </c>
      <c r="AA434" s="149" t="s">
        <v>1292</v>
      </c>
    </row>
    <row r="435" spans="26:27">
      <c r="Z435" s="51" t="s">
        <v>848</v>
      </c>
      <c r="AA435" s="149" t="s">
        <v>1293</v>
      </c>
    </row>
    <row r="436" spans="26:27">
      <c r="Z436" s="51" t="s">
        <v>848</v>
      </c>
      <c r="AA436" s="149" t="s">
        <v>1294</v>
      </c>
    </row>
    <row r="437" spans="26:27">
      <c r="Z437" s="51" t="s">
        <v>848</v>
      </c>
      <c r="AA437" s="149" t="s">
        <v>1295</v>
      </c>
    </row>
    <row r="438" spans="26:27">
      <c r="Z438" s="51" t="s">
        <v>848</v>
      </c>
      <c r="AA438" s="149" t="s">
        <v>1296</v>
      </c>
    </row>
    <row r="439" spans="26:27">
      <c r="Z439" s="51" t="s">
        <v>848</v>
      </c>
      <c r="AA439" s="149" t="s">
        <v>1297</v>
      </c>
    </row>
    <row r="440" spans="26:27">
      <c r="Z440" s="51" t="s">
        <v>848</v>
      </c>
      <c r="AA440" s="149" t="s">
        <v>1298</v>
      </c>
    </row>
    <row r="441" spans="26:27">
      <c r="Z441" s="51" t="s">
        <v>848</v>
      </c>
      <c r="AA441" s="149" t="s">
        <v>1299</v>
      </c>
    </row>
    <row r="442" spans="26:27">
      <c r="Z442" s="51" t="s">
        <v>848</v>
      </c>
      <c r="AA442" s="149" t="s">
        <v>1300</v>
      </c>
    </row>
    <row r="443" spans="26:27">
      <c r="Z443" s="51" t="s">
        <v>848</v>
      </c>
      <c r="AA443" s="149" t="s">
        <v>1301</v>
      </c>
    </row>
    <row r="444" spans="26:27">
      <c r="Z444" s="51" t="s">
        <v>848</v>
      </c>
      <c r="AA444" s="149" t="s">
        <v>1302</v>
      </c>
    </row>
    <row r="445" spans="26:27">
      <c r="Z445" s="51" t="s">
        <v>848</v>
      </c>
      <c r="AA445" s="149" t="s">
        <v>1303</v>
      </c>
    </row>
    <row r="446" spans="26:27">
      <c r="Z446" s="51" t="s">
        <v>848</v>
      </c>
      <c r="AA446" s="149" t="s">
        <v>1304</v>
      </c>
    </row>
    <row r="447" spans="26:27">
      <c r="Z447" s="51" t="s">
        <v>848</v>
      </c>
      <c r="AA447" s="149" t="s">
        <v>1305</v>
      </c>
    </row>
    <row r="448" spans="26:27">
      <c r="Z448" s="51" t="s">
        <v>848</v>
      </c>
      <c r="AA448" s="149" t="s">
        <v>1306</v>
      </c>
    </row>
    <row r="449" spans="26:27">
      <c r="Z449" s="51" t="s">
        <v>848</v>
      </c>
      <c r="AA449" s="149" t="s">
        <v>1307</v>
      </c>
    </row>
    <row r="450" spans="26:27">
      <c r="Z450" s="51" t="s">
        <v>848</v>
      </c>
      <c r="AA450" s="149" t="s">
        <v>1308</v>
      </c>
    </row>
    <row r="451" spans="26:27">
      <c r="Z451" s="51" t="s">
        <v>848</v>
      </c>
      <c r="AA451" s="150" t="s">
        <v>1309</v>
      </c>
    </row>
    <row r="452" spans="26:27">
      <c r="AA452" s="151" t="s">
        <v>840</v>
      </c>
    </row>
    <row r="453" spans="26:27">
      <c r="Z453" s="51" t="s">
        <v>849</v>
      </c>
      <c r="AA453" s="149" t="s">
        <v>1310</v>
      </c>
    </row>
    <row r="454" spans="26:27">
      <c r="Z454" s="51" t="s">
        <v>849</v>
      </c>
      <c r="AA454" s="149" t="s">
        <v>1311</v>
      </c>
    </row>
    <row r="455" spans="26:27">
      <c r="Z455" s="51" t="s">
        <v>849</v>
      </c>
      <c r="AA455" s="149" t="s">
        <v>1312</v>
      </c>
    </row>
    <row r="456" spans="26:27">
      <c r="Z456" s="51" t="s">
        <v>849</v>
      </c>
      <c r="AA456" s="149" t="s">
        <v>1313</v>
      </c>
    </row>
    <row r="457" spans="26:27">
      <c r="Z457" s="51" t="s">
        <v>849</v>
      </c>
      <c r="AA457" s="149" t="s">
        <v>1314</v>
      </c>
    </row>
    <row r="458" spans="26:27">
      <c r="Z458" s="51" t="s">
        <v>849</v>
      </c>
      <c r="AA458" s="149" t="s">
        <v>1315</v>
      </c>
    </row>
    <row r="459" spans="26:27">
      <c r="Z459" s="51" t="s">
        <v>849</v>
      </c>
      <c r="AA459" s="149" t="s">
        <v>1316</v>
      </c>
    </row>
    <row r="460" spans="26:27">
      <c r="Z460" s="51" t="s">
        <v>849</v>
      </c>
      <c r="AA460" s="149" t="s">
        <v>1317</v>
      </c>
    </row>
    <row r="461" spans="26:27">
      <c r="Z461" s="51" t="s">
        <v>849</v>
      </c>
      <c r="AA461" s="149" t="s">
        <v>1318</v>
      </c>
    </row>
    <row r="462" spans="26:27">
      <c r="Z462" s="51" t="s">
        <v>849</v>
      </c>
      <c r="AA462" s="149" t="s">
        <v>1319</v>
      </c>
    </row>
    <row r="463" spans="26:27">
      <c r="Z463" s="51" t="s">
        <v>849</v>
      </c>
      <c r="AA463" s="149" t="s">
        <v>1320</v>
      </c>
    </row>
    <row r="464" spans="26:27">
      <c r="Z464" s="51" t="s">
        <v>849</v>
      </c>
      <c r="AA464" s="149" t="s">
        <v>1321</v>
      </c>
    </row>
    <row r="465" spans="26:27">
      <c r="Z465" s="51" t="s">
        <v>849</v>
      </c>
      <c r="AA465" s="149" t="s">
        <v>1322</v>
      </c>
    </row>
    <row r="466" spans="26:27">
      <c r="Z466" s="51" t="s">
        <v>849</v>
      </c>
      <c r="AA466" s="149" t="s">
        <v>1323</v>
      </c>
    </row>
    <row r="467" spans="26:27">
      <c r="Z467" s="51" t="s">
        <v>849</v>
      </c>
      <c r="AA467" s="149" t="s">
        <v>1324</v>
      </c>
    </row>
    <row r="468" spans="26:27">
      <c r="Z468" s="51" t="s">
        <v>849</v>
      </c>
      <c r="AA468" s="149" t="s">
        <v>1325</v>
      </c>
    </row>
    <row r="469" spans="26:27">
      <c r="Z469" s="51" t="s">
        <v>849</v>
      </c>
      <c r="AA469" s="149" t="s">
        <v>1326</v>
      </c>
    </row>
    <row r="470" spans="26:27">
      <c r="Z470" s="51" t="s">
        <v>849</v>
      </c>
      <c r="AA470" s="149" t="s">
        <v>1327</v>
      </c>
    </row>
    <row r="471" spans="26:27">
      <c r="Z471" s="51" t="s">
        <v>849</v>
      </c>
      <c r="AA471" s="149" t="s">
        <v>1328</v>
      </c>
    </row>
    <row r="472" spans="26:27">
      <c r="Z472" s="51" t="s">
        <v>849</v>
      </c>
      <c r="AA472" s="149" t="s">
        <v>1329</v>
      </c>
    </row>
    <row r="473" spans="26:27">
      <c r="Z473" s="51" t="s">
        <v>849</v>
      </c>
      <c r="AA473" s="149" t="s">
        <v>1330</v>
      </c>
    </row>
    <row r="474" spans="26:27">
      <c r="Z474" s="51" t="s">
        <v>849</v>
      </c>
      <c r="AA474" s="149" t="s">
        <v>1331</v>
      </c>
    </row>
    <row r="475" spans="26:27">
      <c r="Z475" s="51" t="s">
        <v>849</v>
      </c>
      <c r="AA475" s="149" t="s">
        <v>1332</v>
      </c>
    </row>
    <row r="476" spans="26:27">
      <c r="Z476" s="51" t="s">
        <v>849</v>
      </c>
      <c r="AA476" s="149" t="s">
        <v>1333</v>
      </c>
    </row>
    <row r="477" spans="26:27">
      <c r="Z477" s="51" t="s">
        <v>849</v>
      </c>
      <c r="AA477" s="150" t="s">
        <v>1334</v>
      </c>
    </row>
    <row r="478" spans="26:27">
      <c r="AA478" s="151" t="s">
        <v>840</v>
      </c>
    </row>
    <row r="479" spans="26:27">
      <c r="Z479" s="51" t="s">
        <v>852</v>
      </c>
      <c r="AA479" s="149" t="s">
        <v>1335</v>
      </c>
    </row>
    <row r="480" spans="26:27">
      <c r="Z480" s="51" t="s">
        <v>852</v>
      </c>
      <c r="AA480" s="149" t="s">
        <v>1336</v>
      </c>
    </row>
    <row r="481" spans="26:27">
      <c r="Z481" s="51" t="s">
        <v>852</v>
      </c>
      <c r="AA481" s="149" t="s">
        <v>1337</v>
      </c>
    </row>
    <row r="482" spans="26:27">
      <c r="Z482" s="51" t="s">
        <v>852</v>
      </c>
      <c r="AA482" s="149" t="s">
        <v>1338</v>
      </c>
    </row>
    <row r="483" spans="26:27">
      <c r="Z483" s="51" t="s">
        <v>852</v>
      </c>
      <c r="AA483" s="149" t="s">
        <v>1339</v>
      </c>
    </row>
    <row r="484" spans="26:27">
      <c r="Z484" s="51" t="s">
        <v>852</v>
      </c>
      <c r="AA484" s="149" t="s">
        <v>1340</v>
      </c>
    </row>
    <row r="485" spans="26:27">
      <c r="Z485" s="51" t="s">
        <v>852</v>
      </c>
      <c r="AA485" s="149" t="s">
        <v>1341</v>
      </c>
    </row>
    <row r="486" spans="26:27">
      <c r="Z486" s="51" t="s">
        <v>852</v>
      </c>
      <c r="AA486" s="149" t="s">
        <v>1342</v>
      </c>
    </row>
    <row r="487" spans="26:27">
      <c r="Z487" s="51" t="s">
        <v>852</v>
      </c>
      <c r="AA487" s="149" t="s">
        <v>1343</v>
      </c>
    </row>
    <row r="488" spans="26:27">
      <c r="Z488" s="51" t="s">
        <v>852</v>
      </c>
      <c r="AA488" s="149" t="s">
        <v>1344</v>
      </c>
    </row>
    <row r="489" spans="26:27">
      <c r="Z489" s="51" t="s">
        <v>852</v>
      </c>
      <c r="AA489" s="149" t="s">
        <v>1345</v>
      </c>
    </row>
    <row r="490" spans="26:27">
      <c r="Z490" s="51" t="s">
        <v>852</v>
      </c>
      <c r="AA490" s="149" t="s">
        <v>1346</v>
      </c>
    </row>
    <row r="491" spans="26:27">
      <c r="Z491" s="51" t="s">
        <v>852</v>
      </c>
      <c r="AA491" s="149" t="s">
        <v>1347</v>
      </c>
    </row>
    <row r="492" spans="26:27">
      <c r="Z492" s="51" t="s">
        <v>852</v>
      </c>
      <c r="AA492" s="149" t="s">
        <v>1348</v>
      </c>
    </row>
    <row r="493" spans="26:27">
      <c r="Z493" s="51" t="s">
        <v>852</v>
      </c>
      <c r="AA493" s="149" t="s">
        <v>1349</v>
      </c>
    </row>
    <row r="494" spans="26:27">
      <c r="Z494" s="51" t="s">
        <v>852</v>
      </c>
      <c r="AA494" s="149" t="s">
        <v>1350</v>
      </c>
    </row>
    <row r="495" spans="26:27">
      <c r="Z495" s="51" t="s">
        <v>852</v>
      </c>
      <c r="AA495" s="149" t="s">
        <v>1351</v>
      </c>
    </row>
    <row r="496" spans="26:27">
      <c r="Z496" s="51" t="s">
        <v>852</v>
      </c>
      <c r="AA496" s="149" t="s">
        <v>1352</v>
      </c>
    </row>
    <row r="497" spans="26:27">
      <c r="Z497" s="51" t="s">
        <v>852</v>
      </c>
      <c r="AA497" s="149" t="s">
        <v>1353</v>
      </c>
    </row>
    <row r="498" spans="26:27">
      <c r="Z498" s="51" t="s">
        <v>852</v>
      </c>
      <c r="AA498" s="149" t="s">
        <v>1354</v>
      </c>
    </row>
    <row r="499" spans="26:27">
      <c r="Z499" s="51" t="s">
        <v>852</v>
      </c>
      <c r="AA499" s="149" t="s">
        <v>1355</v>
      </c>
    </row>
    <row r="500" spans="26:27">
      <c r="Z500" s="51" t="s">
        <v>852</v>
      </c>
      <c r="AA500" s="149" t="s">
        <v>1356</v>
      </c>
    </row>
    <row r="501" spans="26:27">
      <c r="Z501" s="51" t="s">
        <v>852</v>
      </c>
      <c r="AA501" s="149" t="s">
        <v>1357</v>
      </c>
    </row>
    <row r="502" spans="26:27">
      <c r="Z502" s="51" t="s">
        <v>852</v>
      </c>
      <c r="AA502" s="149" t="s">
        <v>1358</v>
      </c>
    </row>
    <row r="503" spans="26:27">
      <c r="Z503" s="51" t="s">
        <v>852</v>
      </c>
      <c r="AA503" s="149" t="s">
        <v>1359</v>
      </c>
    </row>
    <row r="504" spans="26:27">
      <c r="Z504" s="51" t="s">
        <v>852</v>
      </c>
      <c r="AA504" s="149" t="s">
        <v>1360</v>
      </c>
    </row>
    <row r="505" spans="26:27">
      <c r="Z505" s="51" t="s">
        <v>852</v>
      </c>
      <c r="AA505" s="149" t="s">
        <v>1361</v>
      </c>
    </row>
    <row r="506" spans="26:27">
      <c r="Z506" s="51" t="s">
        <v>852</v>
      </c>
      <c r="AA506" s="149" t="s">
        <v>1362</v>
      </c>
    </row>
    <row r="507" spans="26:27">
      <c r="Z507" s="51" t="s">
        <v>852</v>
      </c>
      <c r="AA507" s="149" t="s">
        <v>1363</v>
      </c>
    </row>
    <row r="508" spans="26:27">
      <c r="Z508" s="51" t="s">
        <v>852</v>
      </c>
      <c r="AA508" s="149" t="s">
        <v>1364</v>
      </c>
    </row>
    <row r="509" spans="26:27">
      <c r="Z509" s="51" t="s">
        <v>852</v>
      </c>
      <c r="AA509" s="150" t="s">
        <v>1365</v>
      </c>
    </row>
    <row r="510" spans="26:27">
      <c r="AA510" s="151" t="s">
        <v>840</v>
      </c>
    </row>
    <row r="511" spans="26:27">
      <c r="Z511" s="51" t="s">
        <v>850</v>
      </c>
      <c r="AA511" s="149" t="s">
        <v>1366</v>
      </c>
    </row>
    <row r="512" spans="26:27">
      <c r="Z512" s="51" t="s">
        <v>850</v>
      </c>
      <c r="AA512" s="149" t="s">
        <v>1367</v>
      </c>
    </row>
    <row r="513" spans="26:27">
      <c r="Z513" s="51" t="s">
        <v>850</v>
      </c>
      <c r="AA513" s="149" t="s">
        <v>1368</v>
      </c>
    </row>
    <row r="514" spans="26:27">
      <c r="Z514" s="51" t="s">
        <v>850</v>
      </c>
      <c r="AA514" s="149" t="s">
        <v>1369</v>
      </c>
    </row>
    <row r="515" spans="26:27">
      <c r="Z515" s="51" t="s">
        <v>850</v>
      </c>
      <c r="AA515" s="149" t="s">
        <v>1370</v>
      </c>
    </row>
    <row r="516" spans="26:27">
      <c r="Z516" s="51" t="s">
        <v>850</v>
      </c>
      <c r="AA516" s="149" t="s">
        <v>1371</v>
      </c>
    </row>
    <row r="517" spans="26:27">
      <c r="Z517" s="51" t="s">
        <v>850</v>
      </c>
      <c r="AA517" s="149" t="s">
        <v>1372</v>
      </c>
    </row>
    <row r="518" spans="26:27">
      <c r="Z518" s="51" t="s">
        <v>850</v>
      </c>
      <c r="AA518" s="149" t="s">
        <v>1373</v>
      </c>
    </row>
    <row r="519" spans="26:27">
      <c r="Z519" s="51" t="s">
        <v>850</v>
      </c>
      <c r="AA519" s="149" t="s">
        <v>1374</v>
      </c>
    </row>
    <row r="520" spans="26:27">
      <c r="Z520" s="51" t="s">
        <v>850</v>
      </c>
      <c r="AA520" s="149" t="s">
        <v>1375</v>
      </c>
    </row>
    <row r="521" spans="26:27">
      <c r="Z521" s="51" t="s">
        <v>850</v>
      </c>
      <c r="AA521" s="149" t="s">
        <v>1376</v>
      </c>
    </row>
    <row r="522" spans="26:27">
      <c r="Z522" s="51" t="s">
        <v>850</v>
      </c>
      <c r="AA522" s="149" t="s">
        <v>1377</v>
      </c>
    </row>
    <row r="523" spans="26:27">
      <c r="Z523" s="51" t="s">
        <v>850</v>
      </c>
      <c r="AA523" s="149" t="s">
        <v>1378</v>
      </c>
    </row>
    <row r="524" spans="26:27">
      <c r="Z524" s="51" t="s">
        <v>850</v>
      </c>
      <c r="AA524" s="149" t="s">
        <v>1379</v>
      </c>
    </row>
    <row r="525" spans="26:27">
      <c r="Z525" s="51" t="s">
        <v>850</v>
      </c>
      <c r="AA525" s="149" t="s">
        <v>1380</v>
      </c>
    </row>
    <row r="526" spans="26:27">
      <c r="Z526" s="51" t="s">
        <v>850</v>
      </c>
      <c r="AA526" s="149" t="s">
        <v>1381</v>
      </c>
    </row>
    <row r="527" spans="26:27">
      <c r="Z527" s="51" t="s">
        <v>850</v>
      </c>
      <c r="AA527" s="149" t="s">
        <v>1382</v>
      </c>
    </row>
    <row r="528" spans="26:27">
      <c r="Z528" s="51" t="s">
        <v>850</v>
      </c>
      <c r="AA528" s="149" t="s">
        <v>1383</v>
      </c>
    </row>
    <row r="529" spans="26:27">
      <c r="Z529" s="51" t="s">
        <v>850</v>
      </c>
      <c r="AA529" s="149" t="s">
        <v>1384</v>
      </c>
    </row>
    <row r="530" spans="26:27">
      <c r="Z530" s="51" t="s">
        <v>850</v>
      </c>
      <c r="AA530" s="149" t="s">
        <v>1385</v>
      </c>
    </row>
    <row r="531" spans="26:27">
      <c r="Z531" s="51" t="s">
        <v>850</v>
      </c>
      <c r="AA531" s="149" t="s">
        <v>1386</v>
      </c>
    </row>
    <row r="532" spans="26:27">
      <c r="Z532" s="51" t="s">
        <v>850</v>
      </c>
      <c r="AA532" s="149" t="s">
        <v>1387</v>
      </c>
    </row>
    <row r="533" spans="26:27">
      <c r="Z533" s="51" t="s">
        <v>850</v>
      </c>
      <c r="AA533" s="149" t="s">
        <v>1388</v>
      </c>
    </row>
    <row r="534" spans="26:27">
      <c r="Z534" s="51" t="s">
        <v>850</v>
      </c>
      <c r="AA534" s="149" t="s">
        <v>1389</v>
      </c>
    </row>
    <row r="535" spans="26:27">
      <c r="Z535" s="51" t="s">
        <v>850</v>
      </c>
      <c r="AA535" s="149" t="s">
        <v>1390</v>
      </c>
    </row>
    <row r="536" spans="26:27">
      <c r="Z536" s="51" t="s">
        <v>850</v>
      </c>
      <c r="AA536" s="149" t="s">
        <v>1391</v>
      </c>
    </row>
    <row r="537" spans="26:27">
      <c r="Z537" s="51" t="s">
        <v>850</v>
      </c>
      <c r="AA537" s="149" t="s">
        <v>1392</v>
      </c>
    </row>
    <row r="538" spans="26:27">
      <c r="Z538" s="51" t="s">
        <v>850</v>
      </c>
      <c r="AA538" s="150" t="s">
        <v>1393</v>
      </c>
    </row>
    <row r="539" spans="26:27">
      <c r="AA539" s="151" t="s">
        <v>840</v>
      </c>
    </row>
    <row r="540" spans="26:27">
      <c r="Z540" s="51" t="s">
        <v>851</v>
      </c>
      <c r="AA540" s="149" t="s">
        <v>1394</v>
      </c>
    </row>
    <row r="541" spans="26:27">
      <c r="Z541" s="51" t="s">
        <v>851</v>
      </c>
      <c r="AA541" s="149" t="s">
        <v>1395</v>
      </c>
    </row>
    <row r="542" spans="26:27">
      <c r="Z542" s="51" t="s">
        <v>851</v>
      </c>
      <c r="AA542" s="149" t="s">
        <v>1396</v>
      </c>
    </row>
    <row r="543" spans="26:27">
      <c r="Z543" s="51" t="s">
        <v>851</v>
      </c>
      <c r="AA543" s="149" t="s">
        <v>1397</v>
      </c>
    </row>
    <row r="544" spans="26:27">
      <c r="Z544" s="51" t="s">
        <v>851</v>
      </c>
      <c r="AA544" s="149" t="s">
        <v>1398</v>
      </c>
    </row>
    <row r="545" spans="26:27">
      <c r="Z545" s="51" t="s">
        <v>851</v>
      </c>
      <c r="AA545" s="149" t="s">
        <v>1399</v>
      </c>
    </row>
    <row r="546" spans="26:27">
      <c r="Z546" s="51" t="s">
        <v>851</v>
      </c>
      <c r="AA546" s="149" t="s">
        <v>1400</v>
      </c>
    </row>
    <row r="547" spans="26:27">
      <c r="Z547" s="51" t="s">
        <v>851</v>
      </c>
      <c r="AA547" s="149" t="s">
        <v>1401</v>
      </c>
    </row>
    <row r="548" spans="26:27">
      <c r="Z548" s="51" t="s">
        <v>851</v>
      </c>
      <c r="AA548" s="149" t="s">
        <v>1402</v>
      </c>
    </row>
    <row r="549" spans="26:27">
      <c r="Z549" s="51" t="s">
        <v>851</v>
      </c>
      <c r="AA549" s="149" t="s">
        <v>1403</v>
      </c>
    </row>
    <row r="550" spans="26:27">
      <c r="Z550" s="51" t="s">
        <v>851</v>
      </c>
      <c r="AA550" s="149" t="s">
        <v>1404</v>
      </c>
    </row>
    <row r="551" spans="26:27">
      <c r="Z551" s="51" t="s">
        <v>851</v>
      </c>
      <c r="AA551" s="149" t="s">
        <v>1405</v>
      </c>
    </row>
    <row r="552" spans="26:27">
      <c r="Z552" s="51" t="s">
        <v>851</v>
      </c>
      <c r="AA552" s="149" t="s">
        <v>1406</v>
      </c>
    </row>
    <row r="553" spans="26:27">
      <c r="Z553" s="51" t="s">
        <v>851</v>
      </c>
      <c r="AA553" s="149" t="s">
        <v>1407</v>
      </c>
    </row>
    <row r="554" spans="26:27">
      <c r="Z554" s="51" t="s">
        <v>851</v>
      </c>
      <c r="AA554" s="149" t="s">
        <v>1408</v>
      </c>
    </row>
    <row r="555" spans="26:27">
      <c r="Z555" s="51" t="s">
        <v>851</v>
      </c>
      <c r="AA555" s="149" t="s">
        <v>1409</v>
      </c>
    </row>
    <row r="556" spans="26:27">
      <c r="Z556" s="51" t="s">
        <v>851</v>
      </c>
      <c r="AA556" s="149" t="s">
        <v>1410</v>
      </c>
    </row>
    <row r="557" spans="26:27">
      <c r="Z557" s="51" t="s">
        <v>851</v>
      </c>
      <c r="AA557" s="149" t="s">
        <v>1411</v>
      </c>
    </row>
    <row r="558" spans="26:27">
      <c r="Z558" s="51" t="s">
        <v>851</v>
      </c>
      <c r="AA558" s="149" t="s">
        <v>1412</v>
      </c>
    </row>
    <row r="559" spans="26:27">
      <c r="Z559" s="51" t="s">
        <v>851</v>
      </c>
      <c r="AA559" s="149" t="s">
        <v>1413</v>
      </c>
    </row>
    <row r="560" spans="26:27">
      <c r="Z560" s="51" t="s">
        <v>851</v>
      </c>
      <c r="AA560" s="149" t="s">
        <v>1414</v>
      </c>
    </row>
    <row r="561" spans="26:27">
      <c r="Z561" s="51" t="s">
        <v>851</v>
      </c>
      <c r="AA561" s="149" t="s">
        <v>1415</v>
      </c>
    </row>
    <row r="562" spans="26:27">
      <c r="Z562" s="51" t="s">
        <v>851</v>
      </c>
      <c r="AA562" s="149" t="s">
        <v>1416</v>
      </c>
    </row>
    <row r="563" spans="26:27">
      <c r="Z563" s="51" t="s">
        <v>851</v>
      </c>
      <c r="AA563" s="149" t="s">
        <v>1417</v>
      </c>
    </row>
    <row r="564" spans="26:27">
      <c r="Z564" s="51" t="s">
        <v>851</v>
      </c>
      <c r="AA564" s="149" t="s">
        <v>1418</v>
      </c>
    </row>
    <row r="565" spans="26:27">
      <c r="Z565" s="51" t="s">
        <v>851</v>
      </c>
      <c r="AA565" s="149" t="s">
        <v>1419</v>
      </c>
    </row>
    <row r="566" spans="26:27">
      <c r="Z566" s="51" t="s">
        <v>851</v>
      </c>
      <c r="AA566" s="149" t="s">
        <v>1420</v>
      </c>
    </row>
    <row r="567" spans="26:27">
      <c r="Z567" s="51" t="s">
        <v>851</v>
      </c>
      <c r="AA567" s="149" t="s">
        <v>1421</v>
      </c>
    </row>
    <row r="568" spans="26:27">
      <c r="Z568" s="51" t="s">
        <v>851</v>
      </c>
      <c r="AA568" s="149" t="s">
        <v>1422</v>
      </c>
    </row>
    <row r="569" spans="26:27">
      <c r="Z569" s="51" t="s">
        <v>851</v>
      </c>
      <c r="AA569" s="149" t="s">
        <v>1423</v>
      </c>
    </row>
    <row r="570" spans="26:27">
      <c r="Z570" s="51" t="s">
        <v>851</v>
      </c>
      <c r="AA570" s="149" t="s">
        <v>1424</v>
      </c>
    </row>
    <row r="571" spans="26:27">
      <c r="Z571" s="51" t="s">
        <v>851</v>
      </c>
      <c r="AA571" s="149" t="s">
        <v>1425</v>
      </c>
    </row>
    <row r="572" spans="26:27">
      <c r="Z572" s="51" t="s">
        <v>851</v>
      </c>
      <c r="AA572" s="149" t="s">
        <v>1426</v>
      </c>
    </row>
    <row r="573" spans="26:27">
      <c r="Z573" s="51" t="s">
        <v>851</v>
      </c>
      <c r="AA573" s="149" t="s">
        <v>1427</v>
      </c>
    </row>
    <row r="574" spans="26:27">
      <c r="Z574" s="51" t="s">
        <v>851</v>
      </c>
      <c r="AA574" s="149" t="s">
        <v>1428</v>
      </c>
    </row>
    <row r="575" spans="26:27">
      <c r="Z575" s="51" t="s">
        <v>851</v>
      </c>
      <c r="AA575" s="149" t="s">
        <v>1429</v>
      </c>
    </row>
    <row r="576" spans="26:27">
      <c r="Z576" s="51" t="s">
        <v>851</v>
      </c>
      <c r="AA576" s="149" t="s">
        <v>1430</v>
      </c>
    </row>
    <row r="577" spans="26:27">
      <c r="Z577" s="51" t="s">
        <v>851</v>
      </c>
      <c r="AA577" s="149" t="s">
        <v>1431</v>
      </c>
    </row>
    <row r="578" spans="26:27">
      <c r="Z578" s="51" t="s">
        <v>851</v>
      </c>
      <c r="AA578" s="149" t="s">
        <v>1432</v>
      </c>
    </row>
    <row r="579" spans="26:27">
      <c r="Z579" s="51" t="s">
        <v>851</v>
      </c>
      <c r="AA579" s="149" t="s">
        <v>1433</v>
      </c>
    </row>
    <row r="580" spans="26:27">
      <c r="Z580" s="51" t="s">
        <v>851</v>
      </c>
      <c r="AA580" s="149" t="s">
        <v>1434</v>
      </c>
    </row>
    <row r="581" spans="26:27">
      <c r="Z581" s="51" t="s">
        <v>851</v>
      </c>
      <c r="AA581" s="149" t="s">
        <v>1435</v>
      </c>
    </row>
    <row r="582" spans="26:27">
      <c r="Z582" s="51" t="s">
        <v>851</v>
      </c>
      <c r="AA582" s="149" t="s">
        <v>1436</v>
      </c>
    </row>
    <row r="583" spans="26:27">
      <c r="Z583" s="51" t="s">
        <v>851</v>
      </c>
      <c r="AA583" s="149" t="s">
        <v>1437</v>
      </c>
    </row>
    <row r="584" spans="26:27">
      <c r="Z584" s="51" t="s">
        <v>851</v>
      </c>
      <c r="AA584" s="149" t="s">
        <v>1438</v>
      </c>
    </row>
    <row r="585" spans="26:27">
      <c r="Z585" s="51" t="s">
        <v>851</v>
      </c>
      <c r="AA585" s="149" t="s">
        <v>1439</v>
      </c>
    </row>
    <row r="586" spans="26:27">
      <c r="Z586" s="51" t="s">
        <v>851</v>
      </c>
      <c r="AA586" s="149" t="s">
        <v>1440</v>
      </c>
    </row>
    <row r="587" spans="26:27">
      <c r="Z587" s="51" t="s">
        <v>851</v>
      </c>
      <c r="AA587" s="149" t="s">
        <v>1441</v>
      </c>
    </row>
    <row r="588" spans="26:27">
      <c r="Z588" s="51" t="s">
        <v>851</v>
      </c>
      <c r="AA588" s="149" t="s">
        <v>1442</v>
      </c>
    </row>
    <row r="589" spans="26:27">
      <c r="Z589" s="51" t="s">
        <v>851</v>
      </c>
      <c r="AA589" s="149" t="s">
        <v>1443</v>
      </c>
    </row>
    <row r="590" spans="26:27">
      <c r="Z590" s="51" t="s">
        <v>851</v>
      </c>
      <c r="AA590" s="149" t="s">
        <v>1444</v>
      </c>
    </row>
    <row r="591" spans="26:27">
      <c r="Z591" s="51" t="s">
        <v>851</v>
      </c>
      <c r="AA591" s="149" t="s">
        <v>1445</v>
      </c>
    </row>
    <row r="592" spans="26:27">
      <c r="Z592" s="51" t="s">
        <v>851</v>
      </c>
      <c r="AA592" s="149" t="s">
        <v>1446</v>
      </c>
    </row>
    <row r="593" spans="26:27">
      <c r="Z593" s="51" t="s">
        <v>851</v>
      </c>
      <c r="AA593" s="149" t="s">
        <v>1447</v>
      </c>
    </row>
    <row r="594" spans="26:27">
      <c r="Z594" s="51" t="s">
        <v>851</v>
      </c>
      <c r="AA594" s="149" t="s">
        <v>1448</v>
      </c>
    </row>
    <row r="595" spans="26:27">
      <c r="Z595" s="51" t="s">
        <v>851</v>
      </c>
      <c r="AA595" s="149" t="s">
        <v>1449</v>
      </c>
    </row>
    <row r="596" spans="26:27">
      <c r="Z596" s="51" t="s">
        <v>851</v>
      </c>
      <c r="AA596" s="149" t="s">
        <v>1450</v>
      </c>
    </row>
    <row r="597" spans="26:27">
      <c r="Z597" s="51" t="s">
        <v>851</v>
      </c>
      <c r="AA597" s="149" t="s">
        <v>1451</v>
      </c>
    </row>
    <row r="598" spans="26:27">
      <c r="Z598" s="51" t="s">
        <v>851</v>
      </c>
      <c r="AA598" s="149" t="s">
        <v>1452</v>
      </c>
    </row>
    <row r="599" spans="26:27">
      <c r="Z599" s="51" t="s">
        <v>851</v>
      </c>
      <c r="AA599" s="149" t="s">
        <v>1453</v>
      </c>
    </row>
    <row r="600" spans="26:27">
      <c r="Z600" s="51" t="s">
        <v>851</v>
      </c>
      <c r="AA600" s="149" t="s">
        <v>1454</v>
      </c>
    </row>
    <row r="601" spans="26:27">
      <c r="Z601" s="51" t="s">
        <v>851</v>
      </c>
      <c r="AA601" s="149" t="s">
        <v>1455</v>
      </c>
    </row>
    <row r="602" spans="26:27">
      <c r="Z602" s="51" t="s">
        <v>851</v>
      </c>
      <c r="AA602" s="149" t="s">
        <v>1456</v>
      </c>
    </row>
    <row r="603" spans="26:27">
      <c r="Z603" s="51" t="s">
        <v>851</v>
      </c>
      <c r="AA603" s="149" t="s">
        <v>1457</v>
      </c>
    </row>
    <row r="604" spans="26:27">
      <c r="Z604" s="51" t="s">
        <v>851</v>
      </c>
      <c r="AA604" s="149" t="s">
        <v>1458</v>
      </c>
    </row>
    <row r="605" spans="26:27">
      <c r="Z605" s="51" t="s">
        <v>851</v>
      </c>
      <c r="AA605" s="149" t="s">
        <v>1459</v>
      </c>
    </row>
    <row r="606" spans="26:27">
      <c r="Z606" s="51" t="s">
        <v>851</v>
      </c>
      <c r="AA606" s="149" t="s">
        <v>1460</v>
      </c>
    </row>
    <row r="607" spans="26:27">
      <c r="Z607" s="51" t="s">
        <v>851</v>
      </c>
      <c r="AA607" s="149" t="s">
        <v>1461</v>
      </c>
    </row>
    <row r="608" spans="26:27">
      <c r="Z608" s="51" t="s">
        <v>851</v>
      </c>
      <c r="AA608" s="149" t="s">
        <v>1462</v>
      </c>
    </row>
    <row r="609" spans="26:27">
      <c r="Z609" s="51" t="s">
        <v>851</v>
      </c>
      <c r="AA609" s="149" t="s">
        <v>1463</v>
      </c>
    </row>
    <row r="610" spans="26:27">
      <c r="Z610" s="51" t="s">
        <v>851</v>
      </c>
      <c r="AA610" s="149" t="s">
        <v>1464</v>
      </c>
    </row>
    <row r="611" spans="26:27">
      <c r="Z611" s="51" t="s">
        <v>851</v>
      </c>
      <c r="AA611" s="149" t="s">
        <v>1465</v>
      </c>
    </row>
    <row r="612" spans="26:27">
      <c r="Z612" s="51" t="s">
        <v>851</v>
      </c>
      <c r="AA612" s="149" t="s">
        <v>1466</v>
      </c>
    </row>
    <row r="613" spans="26:27">
      <c r="Z613" s="51" t="s">
        <v>851</v>
      </c>
      <c r="AA613" s="149" t="s">
        <v>1467</v>
      </c>
    </row>
    <row r="614" spans="26:27">
      <c r="Z614" s="51" t="s">
        <v>851</v>
      </c>
      <c r="AA614" s="149" t="s">
        <v>1468</v>
      </c>
    </row>
    <row r="615" spans="26:27">
      <c r="Z615" s="51" t="s">
        <v>851</v>
      </c>
      <c r="AA615" s="149" t="s">
        <v>1469</v>
      </c>
    </row>
    <row r="616" spans="26:27">
      <c r="Z616" s="51" t="s">
        <v>851</v>
      </c>
      <c r="AA616" s="149" t="s">
        <v>1470</v>
      </c>
    </row>
    <row r="617" spans="26:27">
      <c r="Z617" s="51" t="s">
        <v>851</v>
      </c>
      <c r="AA617" s="149" t="s">
        <v>1471</v>
      </c>
    </row>
    <row r="618" spans="26:27">
      <c r="Z618" s="51" t="s">
        <v>851</v>
      </c>
      <c r="AA618" s="149" t="s">
        <v>1472</v>
      </c>
    </row>
    <row r="619" spans="26:27">
      <c r="Z619" s="51" t="s">
        <v>851</v>
      </c>
      <c r="AA619" s="149" t="s">
        <v>1473</v>
      </c>
    </row>
    <row r="620" spans="26:27">
      <c r="Z620" s="51" t="s">
        <v>851</v>
      </c>
      <c r="AA620" s="149" t="s">
        <v>1474</v>
      </c>
    </row>
    <row r="621" spans="26:27">
      <c r="Z621" s="51" t="s">
        <v>851</v>
      </c>
      <c r="AA621" s="149" t="s">
        <v>1475</v>
      </c>
    </row>
    <row r="622" spans="26:27">
      <c r="Z622" s="51" t="s">
        <v>851</v>
      </c>
      <c r="AA622" s="149" t="s">
        <v>1476</v>
      </c>
    </row>
    <row r="623" spans="26:27">
      <c r="Z623" s="51" t="s">
        <v>851</v>
      </c>
      <c r="AA623" s="149" t="s">
        <v>1477</v>
      </c>
    </row>
    <row r="624" spans="26:27">
      <c r="Z624" s="51" t="s">
        <v>851</v>
      </c>
      <c r="AA624" s="149" t="s">
        <v>1478</v>
      </c>
    </row>
    <row r="625" spans="26:27">
      <c r="Z625" s="51" t="s">
        <v>851</v>
      </c>
      <c r="AA625" s="149" t="s">
        <v>1479</v>
      </c>
    </row>
    <row r="626" spans="26:27">
      <c r="Z626" s="51" t="s">
        <v>851</v>
      </c>
      <c r="AA626" s="149" t="s">
        <v>1480</v>
      </c>
    </row>
    <row r="627" spans="26:27">
      <c r="Z627" s="51" t="s">
        <v>851</v>
      </c>
      <c r="AA627" s="149" t="s">
        <v>1481</v>
      </c>
    </row>
    <row r="628" spans="26:27">
      <c r="Z628" s="51" t="s">
        <v>851</v>
      </c>
      <c r="AA628" s="149" t="s">
        <v>1482</v>
      </c>
    </row>
    <row r="629" spans="26:27">
      <c r="Z629" s="51" t="s">
        <v>851</v>
      </c>
      <c r="AA629" s="149" t="s">
        <v>1483</v>
      </c>
    </row>
    <row r="630" spans="26:27">
      <c r="Z630" s="51" t="s">
        <v>851</v>
      </c>
      <c r="AA630" s="149" t="s">
        <v>1484</v>
      </c>
    </row>
    <row r="631" spans="26:27">
      <c r="Z631" s="51" t="s">
        <v>851</v>
      </c>
      <c r="AA631" s="149" t="s">
        <v>1485</v>
      </c>
    </row>
    <row r="632" spans="26:27">
      <c r="Z632" s="51" t="s">
        <v>851</v>
      </c>
      <c r="AA632" s="149" t="s">
        <v>1486</v>
      </c>
    </row>
    <row r="633" spans="26:27">
      <c r="Z633" s="51" t="s">
        <v>851</v>
      </c>
      <c r="AA633" s="149" t="s">
        <v>1487</v>
      </c>
    </row>
    <row r="634" spans="26:27">
      <c r="Z634" s="51" t="s">
        <v>851</v>
      </c>
      <c r="AA634" s="149" t="s">
        <v>1488</v>
      </c>
    </row>
    <row r="635" spans="26:27">
      <c r="Z635" s="51" t="s">
        <v>851</v>
      </c>
      <c r="AA635" s="149" t="s">
        <v>1489</v>
      </c>
    </row>
    <row r="636" spans="26:27">
      <c r="Z636" s="51" t="s">
        <v>851</v>
      </c>
      <c r="AA636" s="149" t="s">
        <v>1490</v>
      </c>
    </row>
    <row r="637" spans="26:27">
      <c r="Z637" s="51" t="s">
        <v>851</v>
      </c>
      <c r="AA637" s="149" t="s">
        <v>1491</v>
      </c>
    </row>
    <row r="638" spans="26:27">
      <c r="Z638" s="51" t="s">
        <v>851</v>
      </c>
      <c r="AA638" s="149" t="s">
        <v>1492</v>
      </c>
    </row>
    <row r="639" spans="26:27">
      <c r="Z639" s="51" t="s">
        <v>851</v>
      </c>
      <c r="AA639" s="149" t="s">
        <v>1493</v>
      </c>
    </row>
    <row r="640" spans="26:27">
      <c r="Z640" s="51" t="s">
        <v>851</v>
      </c>
      <c r="AA640" s="149" t="s">
        <v>1494</v>
      </c>
    </row>
    <row r="641" spans="26:27">
      <c r="Z641" s="51" t="s">
        <v>851</v>
      </c>
      <c r="AA641" s="149" t="s">
        <v>1495</v>
      </c>
    </row>
    <row r="642" spans="26:27">
      <c r="Z642" s="51" t="s">
        <v>851</v>
      </c>
      <c r="AA642" s="149" t="s">
        <v>1496</v>
      </c>
    </row>
    <row r="643" spans="26:27">
      <c r="Z643" s="51" t="s">
        <v>851</v>
      </c>
      <c r="AA643" s="149" t="s">
        <v>1497</v>
      </c>
    </row>
    <row r="644" spans="26:27">
      <c r="Z644" s="51" t="s">
        <v>851</v>
      </c>
      <c r="AA644" s="149" t="s">
        <v>1498</v>
      </c>
    </row>
    <row r="645" spans="26:27">
      <c r="Z645" s="51" t="s">
        <v>851</v>
      </c>
      <c r="AA645" s="149" t="s">
        <v>1499</v>
      </c>
    </row>
    <row r="646" spans="26:27">
      <c r="Z646" s="51" t="s">
        <v>851</v>
      </c>
      <c r="AA646" s="149" t="s">
        <v>1500</v>
      </c>
    </row>
    <row r="647" spans="26:27">
      <c r="Z647" s="51" t="s">
        <v>851</v>
      </c>
      <c r="AA647" s="149" t="s">
        <v>1501</v>
      </c>
    </row>
    <row r="648" spans="26:27">
      <c r="Z648" s="51" t="s">
        <v>851</v>
      </c>
      <c r="AA648" s="149" t="s">
        <v>1502</v>
      </c>
    </row>
    <row r="649" spans="26:27">
      <c r="Z649" s="51" t="s">
        <v>851</v>
      </c>
      <c r="AA649" s="149" t="s">
        <v>1503</v>
      </c>
    </row>
    <row r="650" spans="26:27">
      <c r="Z650" s="51" t="s">
        <v>851</v>
      </c>
      <c r="AA650" s="149" t="s">
        <v>1504</v>
      </c>
    </row>
    <row r="651" spans="26:27">
      <c r="Z651" s="51" t="s">
        <v>851</v>
      </c>
      <c r="AA651" s="149" t="s">
        <v>1505</v>
      </c>
    </row>
    <row r="652" spans="26:27">
      <c r="Z652" s="51" t="s">
        <v>851</v>
      </c>
      <c r="AA652" s="149" t="s">
        <v>1506</v>
      </c>
    </row>
    <row r="653" spans="26:27">
      <c r="Z653" s="51" t="s">
        <v>851</v>
      </c>
      <c r="AA653" s="149" t="s">
        <v>1507</v>
      </c>
    </row>
    <row r="654" spans="26:27">
      <c r="Z654" s="51" t="s">
        <v>851</v>
      </c>
      <c r="AA654" s="149" t="s">
        <v>1508</v>
      </c>
    </row>
    <row r="655" spans="26:27">
      <c r="Z655" s="51" t="s">
        <v>851</v>
      </c>
      <c r="AA655" s="150" t="s">
        <v>1509</v>
      </c>
    </row>
    <row r="656" spans="26:27">
      <c r="AA656" s="151" t="s">
        <v>840</v>
      </c>
    </row>
    <row r="657" spans="26:27">
      <c r="Z657" s="51" t="s">
        <v>868</v>
      </c>
      <c r="AA657" s="149" t="s">
        <v>1510</v>
      </c>
    </row>
    <row r="658" spans="26:27">
      <c r="Z658" s="51" t="s">
        <v>868</v>
      </c>
      <c r="AA658" s="149" t="s">
        <v>1511</v>
      </c>
    </row>
    <row r="659" spans="26:27">
      <c r="Z659" s="51" t="s">
        <v>868</v>
      </c>
      <c r="AA659" s="149" t="s">
        <v>1512</v>
      </c>
    </row>
    <row r="660" spans="26:27">
      <c r="Z660" s="51" t="s">
        <v>868</v>
      </c>
      <c r="AA660" s="149" t="s">
        <v>1513</v>
      </c>
    </row>
    <row r="661" spans="26:27">
      <c r="Z661" s="51" t="s">
        <v>868</v>
      </c>
      <c r="AA661" s="149" t="s">
        <v>1514</v>
      </c>
    </row>
    <row r="662" spans="26:27">
      <c r="Z662" s="51" t="s">
        <v>868</v>
      </c>
      <c r="AA662" s="149" t="s">
        <v>1515</v>
      </c>
    </row>
    <row r="663" spans="26:27">
      <c r="Z663" s="51" t="s">
        <v>868</v>
      </c>
      <c r="AA663" s="149" t="s">
        <v>1516</v>
      </c>
    </row>
    <row r="664" spans="26:27">
      <c r="Z664" s="51" t="s">
        <v>868</v>
      </c>
      <c r="AA664" s="149" t="s">
        <v>1517</v>
      </c>
    </row>
    <row r="665" spans="26:27">
      <c r="Z665" s="51" t="s">
        <v>868</v>
      </c>
      <c r="AA665" s="150" t="s">
        <v>1518</v>
      </c>
    </row>
    <row r="666" spans="26:27">
      <c r="AA666" s="151" t="s">
        <v>840</v>
      </c>
    </row>
    <row r="667" spans="26:27">
      <c r="Z667" s="51" t="s">
        <v>869</v>
      </c>
      <c r="AA667" s="149" t="s">
        <v>1519</v>
      </c>
    </row>
    <row r="668" spans="26:27">
      <c r="Z668" s="51" t="s">
        <v>869</v>
      </c>
      <c r="AA668" s="149" t="s">
        <v>1520</v>
      </c>
    </row>
    <row r="669" spans="26:27">
      <c r="Z669" s="51" t="s">
        <v>869</v>
      </c>
      <c r="AA669" s="149" t="s">
        <v>1521</v>
      </c>
    </row>
    <row r="670" spans="26:27">
      <c r="Z670" s="51" t="s">
        <v>869</v>
      </c>
      <c r="AA670" s="150" t="s">
        <v>1522</v>
      </c>
    </row>
    <row r="671" spans="26:27">
      <c r="AA671" s="151" t="s">
        <v>840</v>
      </c>
    </row>
    <row r="672" spans="26:27">
      <c r="Z672" s="154" t="s">
        <v>1993</v>
      </c>
      <c r="AA672" s="149" t="s">
        <v>1523</v>
      </c>
    </row>
    <row r="673" spans="26:27">
      <c r="Z673" s="154" t="s">
        <v>1993</v>
      </c>
      <c r="AA673" s="149" t="s">
        <v>1524</v>
      </c>
    </row>
    <row r="674" spans="26:27">
      <c r="Z674" s="154" t="s">
        <v>1993</v>
      </c>
      <c r="AA674" s="149" t="s">
        <v>1525</v>
      </c>
    </row>
    <row r="675" spans="26:27">
      <c r="Z675" s="154" t="s">
        <v>1993</v>
      </c>
      <c r="AA675" s="149" t="s">
        <v>1526</v>
      </c>
    </row>
    <row r="676" spans="26:27">
      <c r="Z676" s="154" t="s">
        <v>1993</v>
      </c>
      <c r="AA676" s="149" t="s">
        <v>1527</v>
      </c>
    </row>
    <row r="677" spans="26:27">
      <c r="Z677" s="154" t="s">
        <v>1993</v>
      </c>
      <c r="AA677" s="149" t="s">
        <v>1528</v>
      </c>
    </row>
    <row r="678" spans="26:27">
      <c r="Z678" s="154" t="s">
        <v>1993</v>
      </c>
      <c r="AA678" s="149" t="s">
        <v>1529</v>
      </c>
    </row>
    <row r="679" spans="26:27">
      <c r="Z679" s="154" t="s">
        <v>1993</v>
      </c>
      <c r="AA679" s="149" t="s">
        <v>1530</v>
      </c>
    </row>
    <row r="680" spans="26:27">
      <c r="Z680" s="154" t="s">
        <v>1993</v>
      </c>
      <c r="AA680" s="149" t="s">
        <v>1531</v>
      </c>
    </row>
    <row r="681" spans="26:27">
      <c r="Z681" s="154" t="s">
        <v>1993</v>
      </c>
      <c r="AA681" s="149" t="s">
        <v>1532</v>
      </c>
    </row>
    <row r="682" spans="26:27">
      <c r="Z682" s="154" t="s">
        <v>1993</v>
      </c>
      <c r="AA682" s="149" t="s">
        <v>1533</v>
      </c>
    </row>
    <row r="683" spans="26:27">
      <c r="Z683" s="154" t="s">
        <v>1993</v>
      </c>
      <c r="AA683" s="149" t="s">
        <v>1534</v>
      </c>
    </row>
    <row r="684" spans="26:27">
      <c r="Z684" s="154" t="s">
        <v>1993</v>
      </c>
      <c r="AA684" s="149" t="s">
        <v>1535</v>
      </c>
    </row>
    <row r="685" spans="26:27">
      <c r="Z685" s="154" t="s">
        <v>1993</v>
      </c>
      <c r="AA685" s="149" t="s">
        <v>1536</v>
      </c>
    </row>
    <row r="686" spans="26:27">
      <c r="Z686" s="154" t="s">
        <v>1993</v>
      </c>
      <c r="AA686" s="149" t="s">
        <v>1537</v>
      </c>
    </row>
    <row r="687" spans="26:27">
      <c r="Z687" s="154" t="s">
        <v>1993</v>
      </c>
      <c r="AA687" s="149" t="s">
        <v>1538</v>
      </c>
    </row>
    <row r="688" spans="26:27">
      <c r="Z688" s="154" t="s">
        <v>1993</v>
      </c>
      <c r="AA688" s="149" t="s">
        <v>1539</v>
      </c>
    </row>
    <row r="689" spans="26:27">
      <c r="Z689" s="154" t="s">
        <v>1993</v>
      </c>
      <c r="AA689" s="149" t="s">
        <v>1540</v>
      </c>
    </row>
    <row r="690" spans="26:27">
      <c r="Z690" s="154" t="s">
        <v>1993</v>
      </c>
      <c r="AA690" s="149" t="s">
        <v>1541</v>
      </c>
    </row>
    <row r="691" spans="26:27">
      <c r="Z691" s="154" t="s">
        <v>1993</v>
      </c>
      <c r="AA691" s="149" t="s">
        <v>1542</v>
      </c>
    </row>
    <row r="692" spans="26:27">
      <c r="Z692" s="154" t="s">
        <v>1993</v>
      </c>
      <c r="AA692" s="149" t="s">
        <v>1543</v>
      </c>
    </row>
    <row r="693" spans="26:27">
      <c r="Z693" s="154" t="s">
        <v>1993</v>
      </c>
      <c r="AA693" s="149" t="s">
        <v>1544</v>
      </c>
    </row>
    <row r="694" spans="26:27">
      <c r="Z694" s="154" t="s">
        <v>1993</v>
      </c>
      <c r="AA694" s="149" t="s">
        <v>1545</v>
      </c>
    </row>
    <row r="695" spans="26:27">
      <c r="Z695" s="154" t="s">
        <v>1993</v>
      </c>
      <c r="AA695" s="149" t="s">
        <v>1546</v>
      </c>
    </row>
    <row r="696" spans="26:27">
      <c r="Z696" s="154" t="s">
        <v>1993</v>
      </c>
      <c r="AA696" s="149" t="s">
        <v>1547</v>
      </c>
    </row>
    <row r="697" spans="26:27">
      <c r="Z697" s="154" t="s">
        <v>1993</v>
      </c>
      <c r="AA697" s="149" t="s">
        <v>1548</v>
      </c>
    </row>
    <row r="698" spans="26:27">
      <c r="Z698" s="154" t="s">
        <v>1993</v>
      </c>
      <c r="AA698" s="149" t="s">
        <v>1549</v>
      </c>
    </row>
    <row r="699" spans="26:27">
      <c r="Z699" s="154" t="s">
        <v>1993</v>
      </c>
      <c r="AA699" s="149" t="s">
        <v>1550</v>
      </c>
    </row>
    <row r="700" spans="26:27">
      <c r="Z700" s="154" t="s">
        <v>1993</v>
      </c>
      <c r="AA700" s="149" t="s">
        <v>1551</v>
      </c>
    </row>
    <row r="701" spans="26:27">
      <c r="Z701" s="154" t="s">
        <v>1993</v>
      </c>
      <c r="AA701" s="149" t="s">
        <v>1552</v>
      </c>
    </row>
    <row r="702" spans="26:27">
      <c r="Z702" s="154" t="s">
        <v>1993</v>
      </c>
      <c r="AA702" s="149" t="s">
        <v>1553</v>
      </c>
    </row>
    <row r="703" spans="26:27">
      <c r="Z703" s="154" t="s">
        <v>1993</v>
      </c>
      <c r="AA703" s="149" t="s">
        <v>1554</v>
      </c>
    </row>
    <row r="704" spans="26:27">
      <c r="Z704" s="154" t="s">
        <v>1993</v>
      </c>
      <c r="AA704" s="149" t="s">
        <v>1555</v>
      </c>
    </row>
    <row r="705" spans="26:27">
      <c r="Z705" s="154" t="s">
        <v>1993</v>
      </c>
      <c r="AA705" s="149" t="s">
        <v>1556</v>
      </c>
    </row>
    <row r="706" spans="26:27">
      <c r="Z706" s="154" t="s">
        <v>1993</v>
      </c>
      <c r="AA706" s="149" t="s">
        <v>1557</v>
      </c>
    </row>
    <row r="707" spans="26:27">
      <c r="Z707" s="154" t="s">
        <v>1993</v>
      </c>
      <c r="AA707" s="149" t="s">
        <v>1558</v>
      </c>
    </row>
    <row r="708" spans="26:27">
      <c r="Z708" s="154" t="s">
        <v>1993</v>
      </c>
      <c r="AA708" s="150" t="s">
        <v>1559</v>
      </c>
    </row>
    <row r="709" spans="26:27">
      <c r="AA709" s="151" t="s">
        <v>840</v>
      </c>
    </row>
    <row r="710" spans="26:27">
      <c r="Z710" s="154" t="s">
        <v>853</v>
      </c>
      <c r="AA710" s="149" t="s">
        <v>1560</v>
      </c>
    </row>
    <row r="711" spans="26:27">
      <c r="Z711" s="154" t="s">
        <v>853</v>
      </c>
      <c r="AA711" s="149" t="s">
        <v>1561</v>
      </c>
    </row>
    <row r="712" spans="26:27">
      <c r="Z712" s="154" t="s">
        <v>853</v>
      </c>
      <c r="AA712" s="149" t="s">
        <v>1562</v>
      </c>
    </row>
    <row r="713" spans="26:27">
      <c r="Z713" s="154" t="s">
        <v>853</v>
      </c>
      <c r="AA713" s="149" t="s">
        <v>1563</v>
      </c>
    </row>
    <row r="714" spans="26:27">
      <c r="Z714" s="154" t="s">
        <v>853</v>
      </c>
      <c r="AA714" s="149" t="s">
        <v>1564</v>
      </c>
    </row>
    <row r="715" spans="26:27">
      <c r="Z715" s="154" t="s">
        <v>853</v>
      </c>
      <c r="AA715" s="149" t="s">
        <v>1565</v>
      </c>
    </row>
    <row r="716" spans="26:27">
      <c r="Z716" s="154" t="s">
        <v>853</v>
      </c>
      <c r="AA716" s="149" t="s">
        <v>1566</v>
      </c>
    </row>
    <row r="717" spans="26:27">
      <c r="Z717" s="154" t="s">
        <v>853</v>
      </c>
      <c r="AA717" s="149" t="s">
        <v>1567</v>
      </c>
    </row>
    <row r="718" spans="26:27">
      <c r="Z718" s="154" t="s">
        <v>853</v>
      </c>
      <c r="AA718" s="149" t="s">
        <v>1568</v>
      </c>
    </row>
    <row r="719" spans="26:27">
      <c r="Z719" s="154" t="s">
        <v>853</v>
      </c>
      <c r="AA719" s="149" t="s">
        <v>1569</v>
      </c>
    </row>
    <row r="720" spans="26:27">
      <c r="Z720" s="154" t="s">
        <v>853</v>
      </c>
      <c r="AA720" s="149" t="s">
        <v>1570</v>
      </c>
    </row>
    <row r="721" spans="26:27">
      <c r="Z721" s="154" t="s">
        <v>853</v>
      </c>
      <c r="AA721" s="149" t="s">
        <v>1571</v>
      </c>
    </row>
    <row r="722" spans="26:27">
      <c r="Z722" s="154" t="s">
        <v>853</v>
      </c>
      <c r="AA722" s="149" t="s">
        <v>1572</v>
      </c>
    </row>
    <row r="723" spans="26:27">
      <c r="Z723" s="154" t="s">
        <v>853</v>
      </c>
      <c r="AA723" s="149" t="s">
        <v>1573</v>
      </c>
    </row>
    <row r="724" spans="26:27">
      <c r="Z724" s="154" t="s">
        <v>853</v>
      </c>
      <c r="AA724" s="150" t="s">
        <v>1574</v>
      </c>
    </row>
    <row r="725" spans="26:27">
      <c r="AA725" s="135" t="s">
        <v>840</v>
      </c>
    </row>
    <row r="726" spans="26:27">
      <c r="Z726" s="154" t="s">
        <v>854</v>
      </c>
      <c r="AA726" s="149" t="s">
        <v>1575</v>
      </c>
    </row>
    <row r="727" spans="26:27">
      <c r="Z727" s="154" t="s">
        <v>854</v>
      </c>
      <c r="AA727" s="149" t="s">
        <v>1576</v>
      </c>
    </row>
    <row r="728" spans="26:27">
      <c r="Z728" s="154" t="s">
        <v>854</v>
      </c>
      <c r="AA728" s="149" t="s">
        <v>1577</v>
      </c>
    </row>
    <row r="729" spans="26:27">
      <c r="Z729" s="154" t="s">
        <v>854</v>
      </c>
      <c r="AA729" s="149" t="s">
        <v>1578</v>
      </c>
    </row>
    <row r="730" spans="26:27">
      <c r="Z730" s="154" t="s">
        <v>854</v>
      </c>
      <c r="AA730" s="149" t="s">
        <v>1579</v>
      </c>
    </row>
    <row r="731" spans="26:27">
      <c r="Z731" s="154" t="s">
        <v>854</v>
      </c>
      <c r="AA731" s="149" t="s">
        <v>1580</v>
      </c>
    </row>
    <row r="732" spans="26:27">
      <c r="Z732" s="154" t="s">
        <v>854</v>
      </c>
      <c r="AA732" s="149" t="s">
        <v>1581</v>
      </c>
    </row>
    <row r="733" spans="26:27">
      <c r="Z733" s="154" t="s">
        <v>854</v>
      </c>
      <c r="AA733" s="149" t="s">
        <v>1582</v>
      </c>
    </row>
    <row r="734" spans="26:27">
      <c r="Z734" s="154" t="s">
        <v>854</v>
      </c>
      <c r="AA734" s="149" t="s">
        <v>1583</v>
      </c>
    </row>
    <row r="735" spans="26:27">
      <c r="Z735" s="154" t="s">
        <v>854</v>
      </c>
      <c r="AA735" s="149" t="s">
        <v>1584</v>
      </c>
    </row>
    <row r="736" spans="26:27">
      <c r="Z736" s="154" t="s">
        <v>854</v>
      </c>
      <c r="AA736" s="149" t="s">
        <v>1585</v>
      </c>
    </row>
    <row r="737" spans="26:27">
      <c r="Z737" s="154" t="s">
        <v>854</v>
      </c>
      <c r="AA737" s="149" t="s">
        <v>1586</v>
      </c>
    </row>
    <row r="738" spans="26:27">
      <c r="Z738" s="154" t="s">
        <v>854</v>
      </c>
      <c r="AA738" s="149" t="s">
        <v>1587</v>
      </c>
    </row>
    <row r="739" spans="26:27">
      <c r="Z739" s="154" t="s">
        <v>854</v>
      </c>
      <c r="AA739" s="149" t="s">
        <v>1588</v>
      </c>
    </row>
    <row r="740" spans="26:27">
      <c r="Z740" s="154" t="s">
        <v>854</v>
      </c>
      <c r="AA740" s="149" t="s">
        <v>1589</v>
      </c>
    </row>
    <row r="741" spans="26:27">
      <c r="Z741" s="154" t="s">
        <v>854</v>
      </c>
      <c r="AA741" s="149" t="s">
        <v>1590</v>
      </c>
    </row>
    <row r="742" spans="26:27">
      <c r="Z742" s="154" t="s">
        <v>854</v>
      </c>
      <c r="AA742" s="149" t="s">
        <v>1591</v>
      </c>
    </row>
    <row r="743" spans="26:27">
      <c r="Z743" s="154" t="s">
        <v>854</v>
      </c>
      <c r="AA743" s="149" t="s">
        <v>1592</v>
      </c>
    </row>
    <row r="744" spans="26:27">
      <c r="Z744" s="154" t="s">
        <v>854</v>
      </c>
      <c r="AA744" s="149" t="s">
        <v>1593</v>
      </c>
    </row>
    <row r="745" spans="26:27">
      <c r="Z745" s="154" t="s">
        <v>854</v>
      </c>
      <c r="AA745" s="149" t="s">
        <v>1594</v>
      </c>
    </row>
    <row r="746" spans="26:27">
      <c r="Z746" s="154" t="s">
        <v>854</v>
      </c>
      <c r="AA746" s="149" t="s">
        <v>1595</v>
      </c>
    </row>
    <row r="747" spans="26:27">
      <c r="Z747" s="154" t="s">
        <v>854</v>
      </c>
      <c r="AA747" s="149" t="s">
        <v>1596</v>
      </c>
    </row>
    <row r="748" spans="26:27">
      <c r="Z748" s="154" t="s">
        <v>854</v>
      </c>
      <c r="AA748" s="149" t="s">
        <v>1597</v>
      </c>
    </row>
    <row r="749" spans="26:27">
      <c r="Z749" s="154" t="s">
        <v>854</v>
      </c>
      <c r="AA749" s="149" t="s">
        <v>1598</v>
      </c>
    </row>
    <row r="750" spans="26:27">
      <c r="Z750" s="154" t="s">
        <v>854</v>
      </c>
      <c r="AA750" s="149" t="s">
        <v>1599</v>
      </c>
    </row>
    <row r="751" spans="26:27">
      <c r="Z751" s="154" t="s">
        <v>854</v>
      </c>
      <c r="AA751" s="149" t="s">
        <v>1600</v>
      </c>
    </row>
    <row r="752" spans="26:27">
      <c r="Z752" s="154" t="s">
        <v>854</v>
      </c>
      <c r="AA752" s="149" t="s">
        <v>1601</v>
      </c>
    </row>
    <row r="753" spans="26:27">
      <c r="Z753" s="154" t="s">
        <v>854</v>
      </c>
      <c r="AA753" s="149" t="s">
        <v>1602</v>
      </c>
    </row>
    <row r="754" spans="26:27">
      <c r="Z754" s="154" t="s">
        <v>854</v>
      </c>
      <c r="AA754" s="149" t="s">
        <v>1603</v>
      </c>
    </row>
    <row r="755" spans="26:27">
      <c r="Z755" s="154" t="s">
        <v>854</v>
      </c>
      <c r="AA755" s="150" t="s">
        <v>1604</v>
      </c>
    </row>
    <row r="756" spans="26:27">
      <c r="AA756" s="151" t="s">
        <v>840</v>
      </c>
    </row>
    <row r="757" spans="26:27">
      <c r="Z757" s="154" t="s">
        <v>855</v>
      </c>
      <c r="AA757" s="149" t="s">
        <v>1605</v>
      </c>
    </row>
    <row r="758" spans="26:27">
      <c r="Z758" s="154" t="s">
        <v>855</v>
      </c>
      <c r="AA758" s="149" t="s">
        <v>1606</v>
      </c>
    </row>
    <row r="759" spans="26:27">
      <c r="Z759" s="154" t="s">
        <v>855</v>
      </c>
      <c r="AA759" s="149" t="s">
        <v>1607</v>
      </c>
    </row>
    <row r="760" spans="26:27">
      <c r="Z760" s="154" t="s">
        <v>855</v>
      </c>
      <c r="AA760" s="149" t="s">
        <v>1608</v>
      </c>
    </row>
    <row r="761" spans="26:27">
      <c r="Z761" s="154" t="s">
        <v>855</v>
      </c>
      <c r="AA761" s="149" t="s">
        <v>1609</v>
      </c>
    </row>
    <row r="762" spans="26:27">
      <c r="Z762" s="154" t="s">
        <v>855</v>
      </c>
      <c r="AA762" s="149" t="s">
        <v>1610</v>
      </c>
    </row>
    <row r="763" spans="26:27">
      <c r="Z763" s="154" t="s">
        <v>855</v>
      </c>
      <c r="AA763" s="149" t="s">
        <v>1611</v>
      </c>
    </row>
    <row r="764" spans="26:27">
      <c r="Z764" s="154" t="s">
        <v>855</v>
      </c>
      <c r="AA764" s="149" t="s">
        <v>1612</v>
      </c>
    </row>
    <row r="765" spans="26:27">
      <c r="Z765" s="154" t="s">
        <v>855</v>
      </c>
      <c r="AA765" s="149" t="s">
        <v>1613</v>
      </c>
    </row>
    <row r="766" spans="26:27">
      <c r="Z766" s="154" t="s">
        <v>855</v>
      </c>
      <c r="AA766" s="149" t="s">
        <v>1614</v>
      </c>
    </row>
    <row r="767" spans="26:27">
      <c r="Z767" s="154" t="s">
        <v>855</v>
      </c>
      <c r="AA767" s="149" t="s">
        <v>1615</v>
      </c>
    </row>
    <row r="768" spans="26:27">
      <c r="Z768" s="154" t="s">
        <v>855</v>
      </c>
      <c r="AA768" s="149" t="s">
        <v>1616</v>
      </c>
    </row>
    <row r="769" spans="26:27">
      <c r="Z769" s="154" t="s">
        <v>855</v>
      </c>
      <c r="AA769" s="149" t="s">
        <v>1617</v>
      </c>
    </row>
    <row r="770" spans="26:27">
      <c r="Z770" s="154" t="s">
        <v>855</v>
      </c>
      <c r="AA770" s="149" t="s">
        <v>1618</v>
      </c>
    </row>
    <row r="771" spans="26:27">
      <c r="Z771" s="154" t="s">
        <v>855</v>
      </c>
      <c r="AA771" s="149" t="s">
        <v>1619</v>
      </c>
    </row>
    <row r="772" spans="26:27">
      <c r="Z772" s="154" t="s">
        <v>855</v>
      </c>
      <c r="AA772" s="149" t="s">
        <v>1620</v>
      </c>
    </row>
    <row r="773" spans="26:27">
      <c r="Z773" s="154" t="s">
        <v>855</v>
      </c>
      <c r="AA773" s="149" t="s">
        <v>1621</v>
      </c>
    </row>
    <row r="774" spans="26:27">
      <c r="Z774" s="154" t="s">
        <v>855</v>
      </c>
      <c r="AA774" s="149" t="s">
        <v>1622</v>
      </c>
    </row>
    <row r="775" spans="26:27">
      <c r="Z775" s="154" t="s">
        <v>855</v>
      </c>
      <c r="AA775" s="149" t="s">
        <v>1623</v>
      </c>
    </row>
    <row r="776" spans="26:27">
      <c r="Z776" s="154" t="s">
        <v>855</v>
      </c>
      <c r="AA776" s="149" t="s">
        <v>1624</v>
      </c>
    </row>
    <row r="777" spans="26:27">
      <c r="Z777" s="154" t="s">
        <v>855</v>
      </c>
      <c r="AA777" s="149" t="s">
        <v>1625</v>
      </c>
    </row>
    <row r="778" spans="26:27">
      <c r="Z778" s="154" t="s">
        <v>855</v>
      </c>
      <c r="AA778" s="149" t="s">
        <v>1626</v>
      </c>
    </row>
    <row r="779" spans="26:27">
      <c r="Z779" s="154" t="s">
        <v>855</v>
      </c>
      <c r="AA779" s="149" t="s">
        <v>1627</v>
      </c>
    </row>
    <row r="780" spans="26:27">
      <c r="Z780" s="154" t="s">
        <v>855</v>
      </c>
      <c r="AA780" s="149" t="s">
        <v>1628</v>
      </c>
    </row>
    <row r="781" spans="26:27">
      <c r="Z781" s="154" t="s">
        <v>855</v>
      </c>
      <c r="AA781" s="149" t="s">
        <v>1629</v>
      </c>
    </row>
    <row r="782" spans="26:27">
      <c r="Z782" s="154" t="s">
        <v>855</v>
      </c>
      <c r="AA782" s="149" t="s">
        <v>1630</v>
      </c>
    </row>
    <row r="783" spans="26:27">
      <c r="Z783" s="154" t="s">
        <v>855</v>
      </c>
      <c r="AA783" s="149" t="s">
        <v>1631</v>
      </c>
    </row>
    <row r="784" spans="26:27">
      <c r="Z784" s="154" t="s">
        <v>855</v>
      </c>
      <c r="AA784" s="149" t="s">
        <v>1632</v>
      </c>
    </row>
    <row r="785" spans="26:27">
      <c r="Z785" s="154" t="s">
        <v>855</v>
      </c>
      <c r="AA785" s="150" t="s">
        <v>1633</v>
      </c>
    </row>
    <row r="786" spans="26:27">
      <c r="AA786" s="135" t="s">
        <v>840</v>
      </c>
    </row>
    <row r="787" spans="26:27">
      <c r="Z787" s="154" t="s">
        <v>856</v>
      </c>
      <c r="AA787" s="149" t="s">
        <v>1634</v>
      </c>
    </row>
    <row r="788" spans="26:27">
      <c r="Z788" s="154" t="s">
        <v>856</v>
      </c>
      <c r="AA788" s="149" t="s">
        <v>1635</v>
      </c>
    </row>
    <row r="789" spans="26:27">
      <c r="Z789" s="154" t="s">
        <v>856</v>
      </c>
      <c r="AA789" s="149" t="s">
        <v>1636</v>
      </c>
    </row>
    <row r="790" spans="26:27">
      <c r="Z790" s="154" t="s">
        <v>856</v>
      </c>
      <c r="AA790" s="149" t="s">
        <v>1637</v>
      </c>
    </row>
    <row r="791" spans="26:27">
      <c r="Z791" s="154" t="s">
        <v>856</v>
      </c>
      <c r="AA791" s="149" t="s">
        <v>1638</v>
      </c>
    </row>
    <row r="792" spans="26:27">
      <c r="Z792" s="154" t="s">
        <v>856</v>
      </c>
      <c r="AA792" s="149" t="s">
        <v>1639</v>
      </c>
    </row>
    <row r="793" spans="26:27">
      <c r="Z793" s="154" t="s">
        <v>856</v>
      </c>
      <c r="AA793" s="149" t="s">
        <v>1640</v>
      </c>
    </row>
    <row r="794" spans="26:27">
      <c r="Z794" s="154" t="s">
        <v>856</v>
      </c>
      <c r="AA794" s="149" t="s">
        <v>1641</v>
      </c>
    </row>
    <row r="795" spans="26:27">
      <c r="Z795" s="154" t="s">
        <v>856</v>
      </c>
      <c r="AA795" s="149" t="s">
        <v>1642</v>
      </c>
    </row>
    <row r="796" spans="26:27">
      <c r="Z796" s="154" t="s">
        <v>856</v>
      </c>
      <c r="AA796" s="149" t="s">
        <v>1643</v>
      </c>
    </row>
    <row r="797" spans="26:27">
      <c r="Z797" s="154" t="s">
        <v>856</v>
      </c>
      <c r="AA797" s="149" t="s">
        <v>1644</v>
      </c>
    </row>
    <row r="798" spans="26:27">
      <c r="Z798" s="154" t="s">
        <v>856</v>
      </c>
      <c r="AA798" s="149" t="s">
        <v>1645</v>
      </c>
    </row>
    <row r="799" spans="26:27">
      <c r="Z799" s="154" t="s">
        <v>856</v>
      </c>
      <c r="AA799" s="149" t="s">
        <v>1646</v>
      </c>
    </row>
    <row r="800" spans="26:27">
      <c r="Z800" s="154" t="s">
        <v>856</v>
      </c>
      <c r="AA800" s="149" t="s">
        <v>1647</v>
      </c>
    </row>
    <row r="801" spans="26:27">
      <c r="Z801" s="154" t="s">
        <v>856</v>
      </c>
      <c r="AA801" s="149" t="s">
        <v>1648</v>
      </c>
    </row>
    <row r="802" spans="26:27">
      <c r="Z802" s="154" t="s">
        <v>856</v>
      </c>
      <c r="AA802" s="149" t="s">
        <v>1649</v>
      </c>
    </row>
    <row r="803" spans="26:27">
      <c r="Z803" s="154" t="s">
        <v>856</v>
      </c>
      <c r="AA803" s="149" t="s">
        <v>1650</v>
      </c>
    </row>
    <row r="804" spans="26:27">
      <c r="Z804" s="154" t="s">
        <v>856</v>
      </c>
      <c r="AA804" s="149" t="s">
        <v>1651</v>
      </c>
    </row>
    <row r="805" spans="26:27">
      <c r="Z805" s="154" t="s">
        <v>856</v>
      </c>
      <c r="AA805" s="149" t="s">
        <v>1652</v>
      </c>
    </row>
    <row r="806" spans="26:27">
      <c r="Z806" s="154" t="s">
        <v>856</v>
      </c>
      <c r="AA806" s="149" t="s">
        <v>1653</v>
      </c>
    </row>
    <row r="807" spans="26:27">
      <c r="Z807" s="154" t="s">
        <v>856</v>
      </c>
      <c r="AA807" s="149" t="s">
        <v>1654</v>
      </c>
    </row>
    <row r="808" spans="26:27">
      <c r="Z808" s="154" t="s">
        <v>856</v>
      </c>
      <c r="AA808" s="149" t="s">
        <v>1655</v>
      </c>
    </row>
    <row r="809" spans="26:27">
      <c r="Z809" s="154" t="s">
        <v>856</v>
      </c>
      <c r="AA809" s="149" t="s">
        <v>1656</v>
      </c>
    </row>
    <row r="810" spans="26:27">
      <c r="Z810" s="154" t="s">
        <v>856</v>
      </c>
      <c r="AA810" s="149" t="s">
        <v>1657</v>
      </c>
    </row>
    <row r="811" spans="26:27">
      <c r="Z811" s="154" t="s">
        <v>856</v>
      </c>
      <c r="AA811" s="149" t="s">
        <v>1658</v>
      </c>
    </row>
    <row r="812" spans="26:27">
      <c r="Z812" s="154" t="s">
        <v>856</v>
      </c>
      <c r="AA812" s="149" t="s">
        <v>1659</v>
      </c>
    </row>
    <row r="813" spans="26:27">
      <c r="Z813" s="154" t="s">
        <v>856</v>
      </c>
      <c r="AA813" s="149" t="s">
        <v>1660</v>
      </c>
    </row>
    <row r="814" spans="26:27">
      <c r="Z814" s="154" t="s">
        <v>856</v>
      </c>
      <c r="AA814" s="149" t="s">
        <v>1661</v>
      </c>
    </row>
    <row r="815" spans="26:27">
      <c r="Z815" s="154" t="s">
        <v>856</v>
      </c>
      <c r="AA815" s="149" t="s">
        <v>1662</v>
      </c>
    </row>
    <row r="816" spans="26:27">
      <c r="Z816" s="154" t="s">
        <v>856</v>
      </c>
      <c r="AA816" s="149" t="s">
        <v>1663</v>
      </c>
    </row>
    <row r="817" spans="26:27">
      <c r="Z817" s="154" t="s">
        <v>856</v>
      </c>
      <c r="AA817" s="149" t="s">
        <v>1664</v>
      </c>
    </row>
    <row r="818" spans="26:27">
      <c r="Z818" s="154" t="s">
        <v>856</v>
      </c>
      <c r="AA818" s="149" t="s">
        <v>1665</v>
      </c>
    </row>
    <row r="819" spans="26:27">
      <c r="Z819" s="154" t="s">
        <v>856</v>
      </c>
      <c r="AA819" s="149" t="s">
        <v>1666</v>
      </c>
    </row>
    <row r="820" spans="26:27">
      <c r="Z820" s="154" t="s">
        <v>856</v>
      </c>
      <c r="AA820" s="149" t="s">
        <v>1667</v>
      </c>
    </row>
    <row r="821" spans="26:27">
      <c r="Z821" s="154" t="s">
        <v>856</v>
      </c>
      <c r="AA821" s="149" t="s">
        <v>1668</v>
      </c>
    </row>
    <row r="822" spans="26:27">
      <c r="Z822" s="154" t="s">
        <v>856</v>
      </c>
      <c r="AA822" s="149" t="s">
        <v>1669</v>
      </c>
    </row>
    <row r="823" spans="26:27">
      <c r="Z823" s="154" t="s">
        <v>856</v>
      </c>
      <c r="AA823" s="149" t="s">
        <v>1670</v>
      </c>
    </row>
    <row r="824" spans="26:27">
      <c r="Z824" s="154" t="s">
        <v>856</v>
      </c>
      <c r="AA824" s="149" t="s">
        <v>1671</v>
      </c>
    </row>
    <row r="825" spans="26:27">
      <c r="Z825" s="154" t="s">
        <v>856</v>
      </c>
      <c r="AA825" s="149" t="s">
        <v>1672</v>
      </c>
    </row>
    <row r="826" spans="26:27">
      <c r="Z826" s="154" t="s">
        <v>856</v>
      </c>
      <c r="AA826" s="149" t="s">
        <v>1673</v>
      </c>
    </row>
    <row r="827" spans="26:27">
      <c r="Z827" s="154" t="s">
        <v>856</v>
      </c>
      <c r="AA827" s="149" t="s">
        <v>1674</v>
      </c>
    </row>
    <row r="828" spans="26:27">
      <c r="Z828" s="154" t="s">
        <v>856</v>
      </c>
      <c r="AA828" s="149" t="s">
        <v>1675</v>
      </c>
    </row>
    <row r="829" spans="26:27">
      <c r="Z829" s="154" t="s">
        <v>856</v>
      </c>
      <c r="AA829" s="149" t="s">
        <v>1676</v>
      </c>
    </row>
    <row r="830" spans="26:27">
      <c r="Z830" s="154" t="s">
        <v>856</v>
      </c>
      <c r="AA830" s="149" t="s">
        <v>1677</v>
      </c>
    </row>
    <row r="831" spans="26:27">
      <c r="Z831" s="154" t="s">
        <v>856</v>
      </c>
      <c r="AA831" s="149" t="s">
        <v>1678</v>
      </c>
    </row>
    <row r="832" spans="26:27">
      <c r="Z832" s="154" t="s">
        <v>856</v>
      </c>
      <c r="AA832" s="149" t="s">
        <v>1679</v>
      </c>
    </row>
    <row r="833" spans="26:27">
      <c r="Z833" s="154" t="s">
        <v>856</v>
      </c>
      <c r="AA833" s="149" t="s">
        <v>1680</v>
      </c>
    </row>
    <row r="834" spans="26:27">
      <c r="Z834" s="154" t="s">
        <v>856</v>
      </c>
      <c r="AA834" s="149" t="s">
        <v>1681</v>
      </c>
    </row>
    <row r="835" spans="26:27">
      <c r="Z835" s="154" t="s">
        <v>856</v>
      </c>
      <c r="AA835" s="149" t="s">
        <v>1682</v>
      </c>
    </row>
    <row r="836" spans="26:27">
      <c r="Z836" s="154" t="s">
        <v>856</v>
      </c>
      <c r="AA836" s="149" t="s">
        <v>1683</v>
      </c>
    </row>
    <row r="837" spans="26:27">
      <c r="Z837" s="154" t="s">
        <v>856</v>
      </c>
      <c r="AA837" s="149" t="s">
        <v>1684</v>
      </c>
    </row>
    <row r="838" spans="26:27">
      <c r="Z838" s="154" t="s">
        <v>856</v>
      </c>
      <c r="AA838" s="149" t="s">
        <v>1685</v>
      </c>
    </row>
    <row r="839" spans="26:27">
      <c r="Z839" s="154" t="s">
        <v>856</v>
      </c>
      <c r="AA839" s="149" t="s">
        <v>1686</v>
      </c>
    </row>
    <row r="840" spans="26:27">
      <c r="Z840" s="154" t="s">
        <v>856</v>
      </c>
      <c r="AA840" s="149" t="s">
        <v>1687</v>
      </c>
    </row>
    <row r="841" spans="26:27">
      <c r="Z841" s="154" t="s">
        <v>856</v>
      </c>
      <c r="AA841" s="149" t="s">
        <v>1688</v>
      </c>
    </row>
    <row r="842" spans="26:27">
      <c r="Z842" s="154" t="s">
        <v>856</v>
      </c>
      <c r="AA842" s="149" t="s">
        <v>1689</v>
      </c>
    </row>
    <row r="843" spans="26:27">
      <c r="Z843" s="154" t="s">
        <v>856</v>
      </c>
      <c r="AA843" s="149" t="s">
        <v>1690</v>
      </c>
    </row>
    <row r="844" spans="26:27">
      <c r="Z844" s="154" t="s">
        <v>856</v>
      </c>
      <c r="AA844" s="149" t="s">
        <v>1691</v>
      </c>
    </row>
    <row r="845" spans="26:27">
      <c r="Z845" s="154" t="s">
        <v>856</v>
      </c>
      <c r="AA845" s="149" t="s">
        <v>1692</v>
      </c>
    </row>
    <row r="846" spans="26:27">
      <c r="Z846" s="154" t="s">
        <v>856</v>
      </c>
      <c r="AA846" s="149" t="s">
        <v>1693</v>
      </c>
    </row>
    <row r="847" spans="26:27">
      <c r="Z847" s="154" t="s">
        <v>856</v>
      </c>
      <c r="AA847" s="149" t="s">
        <v>1694</v>
      </c>
    </row>
    <row r="848" spans="26:27">
      <c r="Z848" s="154" t="s">
        <v>856</v>
      </c>
      <c r="AA848" s="149" t="s">
        <v>1695</v>
      </c>
    </row>
    <row r="849" spans="26:27">
      <c r="Z849" s="154" t="s">
        <v>856</v>
      </c>
      <c r="AA849" s="149" t="s">
        <v>1696</v>
      </c>
    </row>
    <row r="850" spans="26:27">
      <c r="Z850" s="154" t="s">
        <v>856</v>
      </c>
      <c r="AA850" s="150" t="s">
        <v>1697</v>
      </c>
    </row>
    <row r="851" spans="26:27">
      <c r="AA851" s="135" t="s">
        <v>840</v>
      </c>
    </row>
    <row r="852" spans="26:27">
      <c r="Z852" s="154" t="s">
        <v>857</v>
      </c>
      <c r="AA852" s="149" t="s">
        <v>1698</v>
      </c>
    </row>
    <row r="853" spans="26:27">
      <c r="Z853" s="154" t="s">
        <v>857</v>
      </c>
      <c r="AA853" s="149" t="s">
        <v>1699</v>
      </c>
    </row>
    <row r="854" spans="26:27">
      <c r="Z854" s="154" t="s">
        <v>857</v>
      </c>
      <c r="AA854" s="149" t="s">
        <v>1700</v>
      </c>
    </row>
    <row r="855" spans="26:27">
      <c r="Z855" s="154" t="s">
        <v>857</v>
      </c>
      <c r="AA855" s="149" t="s">
        <v>1701</v>
      </c>
    </row>
    <row r="856" spans="26:27">
      <c r="Z856" s="154" t="s">
        <v>857</v>
      </c>
      <c r="AA856" s="149" t="s">
        <v>1702</v>
      </c>
    </row>
    <row r="857" spans="26:27">
      <c r="Z857" s="154" t="s">
        <v>857</v>
      </c>
      <c r="AA857" s="149" t="s">
        <v>1703</v>
      </c>
    </row>
    <row r="858" spans="26:27">
      <c r="Z858" s="154" t="s">
        <v>857</v>
      </c>
      <c r="AA858" s="149" t="s">
        <v>1704</v>
      </c>
    </row>
    <row r="859" spans="26:27">
      <c r="Z859" s="154" t="s">
        <v>857</v>
      </c>
      <c r="AA859" s="149" t="s">
        <v>1705</v>
      </c>
    </row>
    <row r="860" spans="26:27">
      <c r="Z860" s="154" t="s">
        <v>857</v>
      </c>
      <c r="AA860" s="149" t="s">
        <v>1706</v>
      </c>
    </row>
    <row r="861" spans="26:27">
      <c r="Z861" s="154" t="s">
        <v>857</v>
      </c>
      <c r="AA861" s="149" t="s">
        <v>1707</v>
      </c>
    </row>
    <row r="862" spans="26:27">
      <c r="Z862" s="154" t="s">
        <v>857</v>
      </c>
      <c r="AA862" s="149" t="s">
        <v>1708</v>
      </c>
    </row>
    <row r="863" spans="26:27">
      <c r="Z863" s="154" t="s">
        <v>857</v>
      </c>
      <c r="AA863" s="149" t="s">
        <v>1709</v>
      </c>
    </row>
    <row r="864" spans="26:27">
      <c r="Z864" s="154" t="s">
        <v>857</v>
      </c>
      <c r="AA864" s="149" t="s">
        <v>1710</v>
      </c>
    </row>
    <row r="865" spans="26:27">
      <c r="Z865" s="154" t="s">
        <v>857</v>
      </c>
      <c r="AA865" s="149" t="s">
        <v>1711</v>
      </c>
    </row>
    <row r="866" spans="26:27">
      <c r="Z866" s="154" t="s">
        <v>857</v>
      </c>
      <c r="AA866" s="149" t="s">
        <v>1712</v>
      </c>
    </row>
    <row r="867" spans="26:27">
      <c r="Z867" s="154" t="s">
        <v>857</v>
      </c>
      <c r="AA867" s="149" t="s">
        <v>1713</v>
      </c>
    </row>
    <row r="868" spans="26:27">
      <c r="Z868" s="154" t="s">
        <v>857</v>
      </c>
      <c r="AA868" s="149" t="s">
        <v>1714</v>
      </c>
    </row>
    <row r="869" spans="26:27">
      <c r="Z869" s="154" t="s">
        <v>857</v>
      </c>
      <c r="AA869" s="149" t="s">
        <v>1715</v>
      </c>
    </row>
    <row r="870" spans="26:27">
      <c r="Z870" s="154" t="s">
        <v>857</v>
      </c>
      <c r="AA870" s="149" t="s">
        <v>1716</v>
      </c>
    </row>
    <row r="871" spans="26:27">
      <c r="Z871" s="154" t="s">
        <v>857</v>
      </c>
      <c r="AA871" s="149" t="s">
        <v>1717</v>
      </c>
    </row>
    <row r="872" spans="26:27">
      <c r="Z872" s="154" t="s">
        <v>857</v>
      </c>
      <c r="AA872" s="149" t="s">
        <v>1718</v>
      </c>
    </row>
    <row r="873" spans="26:27">
      <c r="Z873" s="154" t="s">
        <v>857</v>
      </c>
      <c r="AA873" s="149" t="s">
        <v>1719</v>
      </c>
    </row>
    <row r="874" spans="26:27">
      <c r="Z874" s="154" t="s">
        <v>857</v>
      </c>
      <c r="AA874" s="149" t="s">
        <v>1720</v>
      </c>
    </row>
    <row r="875" spans="26:27">
      <c r="Z875" s="154" t="s">
        <v>857</v>
      </c>
      <c r="AA875" s="149" t="s">
        <v>1721</v>
      </c>
    </row>
    <row r="876" spans="26:27">
      <c r="Z876" s="154" t="s">
        <v>857</v>
      </c>
      <c r="AA876" s="149" t="s">
        <v>1722</v>
      </c>
    </row>
    <row r="877" spans="26:27">
      <c r="Z877" s="154" t="s">
        <v>857</v>
      </c>
      <c r="AA877" s="149" t="s">
        <v>1723</v>
      </c>
    </row>
    <row r="878" spans="26:27">
      <c r="Z878" s="154" t="s">
        <v>857</v>
      </c>
      <c r="AA878" s="149" t="s">
        <v>1724</v>
      </c>
    </row>
    <row r="879" spans="26:27">
      <c r="Z879" s="154" t="s">
        <v>857</v>
      </c>
      <c r="AA879" s="149" t="s">
        <v>1725</v>
      </c>
    </row>
    <row r="880" spans="26:27">
      <c r="Z880" s="154" t="s">
        <v>857</v>
      </c>
      <c r="AA880" s="149" t="s">
        <v>1726</v>
      </c>
    </row>
    <row r="881" spans="26:27">
      <c r="Z881" s="154" t="s">
        <v>857</v>
      </c>
      <c r="AA881" s="149" t="s">
        <v>1727</v>
      </c>
    </row>
    <row r="882" spans="26:27">
      <c r="Z882" s="154" t="s">
        <v>857</v>
      </c>
      <c r="AA882" s="149" t="s">
        <v>1728</v>
      </c>
    </row>
    <row r="883" spans="26:27">
      <c r="Z883" s="154" t="s">
        <v>857</v>
      </c>
      <c r="AA883" s="149" t="s">
        <v>1729</v>
      </c>
    </row>
    <row r="884" spans="26:27">
      <c r="Z884" s="154" t="s">
        <v>857</v>
      </c>
      <c r="AA884" s="149" t="s">
        <v>1730</v>
      </c>
    </row>
    <row r="885" spans="26:27">
      <c r="Z885" s="154" t="s">
        <v>857</v>
      </c>
      <c r="AA885" s="149" t="s">
        <v>1731</v>
      </c>
    </row>
    <row r="886" spans="26:27">
      <c r="Z886" s="154" t="s">
        <v>857</v>
      </c>
      <c r="AA886" s="149" t="s">
        <v>1732</v>
      </c>
    </row>
    <row r="887" spans="26:27">
      <c r="Z887" s="154" t="s">
        <v>857</v>
      </c>
      <c r="AA887" s="149" t="s">
        <v>1733</v>
      </c>
    </row>
    <row r="888" spans="26:27">
      <c r="Z888" s="154" t="s">
        <v>857</v>
      </c>
      <c r="AA888" s="149" t="s">
        <v>1734</v>
      </c>
    </row>
    <row r="889" spans="26:27">
      <c r="Z889" s="154" t="s">
        <v>857</v>
      </c>
      <c r="AA889" s="149" t="s">
        <v>1735</v>
      </c>
    </row>
    <row r="890" spans="26:27">
      <c r="Z890" s="154" t="s">
        <v>857</v>
      </c>
      <c r="AA890" s="149" t="s">
        <v>1736</v>
      </c>
    </row>
    <row r="891" spans="26:27">
      <c r="Z891" s="154" t="s">
        <v>857</v>
      </c>
      <c r="AA891" s="150" t="s">
        <v>1737</v>
      </c>
    </row>
    <row r="892" spans="26:27">
      <c r="AA892" s="135" t="s">
        <v>840</v>
      </c>
    </row>
    <row r="893" spans="26:27">
      <c r="Z893" s="154" t="s">
        <v>865</v>
      </c>
      <c r="AA893" s="149" t="s">
        <v>1738</v>
      </c>
    </row>
    <row r="894" spans="26:27">
      <c r="Z894" s="154" t="s">
        <v>865</v>
      </c>
      <c r="AA894" s="149" t="s">
        <v>1739</v>
      </c>
    </row>
    <row r="895" spans="26:27">
      <c r="Z895" s="154" t="s">
        <v>865</v>
      </c>
      <c r="AA895" s="149" t="s">
        <v>1740</v>
      </c>
    </row>
    <row r="896" spans="26:27">
      <c r="Z896" s="154" t="s">
        <v>865</v>
      </c>
      <c r="AA896" s="149" t="s">
        <v>1741</v>
      </c>
    </row>
    <row r="897" spans="26:27">
      <c r="Z897" s="154" t="s">
        <v>865</v>
      </c>
      <c r="AA897" s="149" t="s">
        <v>1742</v>
      </c>
    </row>
    <row r="898" spans="26:27">
      <c r="Z898" s="154" t="s">
        <v>865</v>
      </c>
      <c r="AA898" s="149" t="s">
        <v>1743</v>
      </c>
    </row>
    <row r="899" spans="26:27">
      <c r="Z899" s="154" t="s">
        <v>865</v>
      </c>
      <c r="AA899" s="149" t="s">
        <v>1744</v>
      </c>
    </row>
    <row r="900" spans="26:27">
      <c r="Z900" s="154" t="s">
        <v>865</v>
      </c>
      <c r="AA900" s="149" t="s">
        <v>1745</v>
      </c>
    </row>
    <row r="901" spans="26:27">
      <c r="Z901" s="154" t="s">
        <v>865</v>
      </c>
      <c r="AA901" s="149" t="s">
        <v>1746</v>
      </c>
    </row>
    <row r="902" spans="26:27">
      <c r="Z902" s="154" t="s">
        <v>865</v>
      </c>
      <c r="AA902" s="149" t="s">
        <v>1747</v>
      </c>
    </row>
    <row r="903" spans="26:27">
      <c r="Z903" s="154" t="s">
        <v>865</v>
      </c>
      <c r="AA903" s="149" t="s">
        <v>1748</v>
      </c>
    </row>
    <row r="904" spans="26:27">
      <c r="Z904" s="154" t="s">
        <v>865</v>
      </c>
      <c r="AA904" s="149" t="s">
        <v>1749</v>
      </c>
    </row>
    <row r="905" spans="26:27">
      <c r="Z905" s="154" t="s">
        <v>865</v>
      </c>
      <c r="AA905" s="150" t="s">
        <v>1750</v>
      </c>
    </row>
    <row r="906" spans="26:27">
      <c r="AA906" s="135" t="s">
        <v>840</v>
      </c>
    </row>
    <row r="907" spans="26:27">
      <c r="Z907" s="154" t="s">
        <v>858</v>
      </c>
      <c r="AA907" s="149" t="s">
        <v>1751</v>
      </c>
    </row>
    <row r="908" spans="26:27">
      <c r="Z908" s="154" t="s">
        <v>858</v>
      </c>
      <c r="AA908" s="149" t="s">
        <v>1752</v>
      </c>
    </row>
    <row r="909" spans="26:27">
      <c r="Z909" s="154" t="s">
        <v>858</v>
      </c>
      <c r="AA909" s="149" t="s">
        <v>1753</v>
      </c>
    </row>
    <row r="910" spans="26:27">
      <c r="Z910" s="154" t="s">
        <v>858</v>
      </c>
      <c r="AA910" s="149" t="s">
        <v>1754</v>
      </c>
    </row>
    <row r="911" spans="26:27">
      <c r="Z911" s="154" t="s">
        <v>858</v>
      </c>
      <c r="AA911" s="149" t="s">
        <v>1755</v>
      </c>
    </row>
    <row r="912" spans="26:27">
      <c r="Z912" s="154" t="s">
        <v>858</v>
      </c>
      <c r="AA912" s="149" t="s">
        <v>1756</v>
      </c>
    </row>
    <row r="913" spans="26:27">
      <c r="Z913" s="154" t="s">
        <v>858</v>
      </c>
      <c r="AA913" s="149" t="s">
        <v>1757</v>
      </c>
    </row>
    <row r="914" spans="26:27">
      <c r="Z914" s="154" t="s">
        <v>858</v>
      </c>
      <c r="AA914" s="149" t="s">
        <v>1758</v>
      </c>
    </row>
    <row r="915" spans="26:27">
      <c r="Z915" s="154" t="s">
        <v>858</v>
      </c>
      <c r="AA915" s="149" t="s">
        <v>1759</v>
      </c>
    </row>
    <row r="916" spans="26:27">
      <c r="Z916" s="154" t="s">
        <v>858</v>
      </c>
      <c r="AA916" s="149" t="s">
        <v>1760</v>
      </c>
    </row>
    <row r="917" spans="26:27">
      <c r="Z917" s="154" t="s">
        <v>858</v>
      </c>
      <c r="AA917" s="149" t="s">
        <v>1761</v>
      </c>
    </row>
    <row r="918" spans="26:27">
      <c r="Z918" s="154" t="s">
        <v>858</v>
      </c>
      <c r="AA918" s="150" t="s">
        <v>1762</v>
      </c>
    </row>
    <row r="919" spans="26:27">
      <c r="AA919" s="135" t="s">
        <v>840</v>
      </c>
    </row>
    <row r="920" spans="26:27">
      <c r="Z920" s="153" t="s">
        <v>859</v>
      </c>
      <c r="AA920" s="149" t="s">
        <v>1763</v>
      </c>
    </row>
    <row r="921" spans="26:27">
      <c r="Z921" s="153" t="s">
        <v>859</v>
      </c>
      <c r="AA921" s="149" t="s">
        <v>1764</v>
      </c>
    </row>
    <row r="922" spans="26:27">
      <c r="Z922" s="153" t="s">
        <v>859</v>
      </c>
      <c r="AA922" s="149" t="s">
        <v>1765</v>
      </c>
    </row>
    <row r="923" spans="26:27">
      <c r="Z923" s="153" t="s">
        <v>859</v>
      </c>
      <c r="AA923" s="149" t="s">
        <v>1766</v>
      </c>
    </row>
    <row r="924" spans="26:27">
      <c r="Z924" s="153" t="s">
        <v>859</v>
      </c>
      <c r="AA924" s="149" t="s">
        <v>1767</v>
      </c>
    </row>
    <row r="925" spans="26:27">
      <c r="Z925" s="153" t="s">
        <v>859</v>
      </c>
      <c r="AA925" s="149" t="s">
        <v>1768</v>
      </c>
    </row>
    <row r="926" spans="26:27">
      <c r="Z926" s="153" t="s">
        <v>859</v>
      </c>
      <c r="AA926" s="149" t="s">
        <v>1769</v>
      </c>
    </row>
    <row r="927" spans="26:27">
      <c r="Z927" s="153" t="s">
        <v>859</v>
      </c>
      <c r="AA927" s="149" t="s">
        <v>1770</v>
      </c>
    </row>
    <row r="928" spans="26:27">
      <c r="Z928" s="153" t="s">
        <v>859</v>
      </c>
      <c r="AA928" s="149" t="s">
        <v>1771</v>
      </c>
    </row>
    <row r="929" spans="26:27">
      <c r="Z929" s="153" t="s">
        <v>859</v>
      </c>
      <c r="AA929" s="149" t="s">
        <v>1772</v>
      </c>
    </row>
    <row r="930" spans="26:27">
      <c r="Z930" s="153" t="s">
        <v>859</v>
      </c>
      <c r="AA930" s="149" t="s">
        <v>1773</v>
      </c>
    </row>
    <row r="931" spans="26:27">
      <c r="Z931" s="153" t="s">
        <v>859</v>
      </c>
      <c r="AA931" s="149" t="s">
        <v>1774</v>
      </c>
    </row>
    <row r="932" spans="26:27">
      <c r="Z932" s="153" t="s">
        <v>859</v>
      </c>
      <c r="AA932" s="149" t="s">
        <v>1775</v>
      </c>
    </row>
    <row r="933" spans="26:27">
      <c r="Z933" s="153" t="s">
        <v>859</v>
      </c>
      <c r="AA933" s="150" t="s">
        <v>1776</v>
      </c>
    </row>
    <row r="934" spans="26:27">
      <c r="AA934" s="135" t="s">
        <v>840</v>
      </c>
    </row>
    <row r="935" spans="26:27">
      <c r="Z935" s="154" t="s">
        <v>866</v>
      </c>
      <c r="AA935" s="149" t="s">
        <v>1777</v>
      </c>
    </row>
    <row r="936" spans="26:27">
      <c r="Z936" s="154" t="s">
        <v>866</v>
      </c>
      <c r="AA936" s="150" t="s">
        <v>1778</v>
      </c>
    </row>
    <row r="937" spans="26:27">
      <c r="AA937" s="135" t="s">
        <v>840</v>
      </c>
    </row>
    <row r="938" spans="26:27">
      <c r="Z938" s="154" t="s">
        <v>860</v>
      </c>
      <c r="AA938" s="149" t="s">
        <v>1779</v>
      </c>
    </row>
    <row r="939" spans="26:27">
      <c r="Z939" s="154" t="s">
        <v>860</v>
      </c>
      <c r="AA939" s="149" t="s">
        <v>1780</v>
      </c>
    </row>
    <row r="940" spans="26:27">
      <c r="Z940" s="154" t="s">
        <v>860</v>
      </c>
      <c r="AA940" s="149" t="s">
        <v>1781</v>
      </c>
    </row>
    <row r="941" spans="26:27">
      <c r="Z941" s="154" t="s">
        <v>860</v>
      </c>
      <c r="AA941" s="149" t="s">
        <v>1782</v>
      </c>
    </row>
    <row r="942" spans="26:27">
      <c r="Z942" s="154" t="s">
        <v>860</v>
      </c>
      <c r="AA942" s="149" t="s">
        <v>1783</v>
      </c>
    </row>
    <row r="943" spans="26:27">
      <c r="Z943" s="154" t="s">
        <v>860</v>
      </c>
      <c r="AA943" s="149" t="s">
        <v>1784</v>
      </c>
    </row>
    <row r="944" spans="26:27">
      <c r="Z944" s="154" t="s">
        <v>860</v>
      </c>
      <c r="AA944" s="149" t="s">
        <v>1785</v>
      </c>
    </row>
    <row r="945" spans="26:27">
      <c r="Z945" s="154" t="s">
        <v>860</v>
      </c>
      <c r="AA945" s="149" t="s">
        <v>1786</v>
      </c>
    </row>
    <row r="946" spans="26:27">
      <c r="Z946" s="154" t="s">
        <v>860</v>
      </c>
      <c r="AA946" s="149" t="s">
        <v>1787</v>
      </c>
    </row>
    <row r="947" spans="26:27">
      <c r="Z947" s="154" t="s">
        <v>860</v>
      </c>
      <c r="AA947" s="149" t="s">
        <v>1788</v>
      </c>
    </row>
    <row r="948" spans="26:27">
      <c r="Z948" s="154" t="s">
        <v>860</v>
      </c>
      <c r="AA948" s="149" t="s">
        <v>1789</v>
      </c>
    </row>
    <row r="949" spans="26:27">
      <c r="Z949" s="154" t="s">
        <v>860</v>
      </c>
      <c r="AA949" s="149" t="s">
        <v>1790</v>
      </c>
    </row>
    <row r="950" spans="26:27">
      <c r="Z950" s="154" t="s">
        <v>860</v>
      </c>
      <c r="AA950" s="149" t="s">
        <v>1791</v>
      </c>
    </row>
    <row r="951" spans="26:27">
      <c r="Z951" s="154" t="s">
        <v>860</v>
      </c>
      <c r="AA951" s="149" t="s">
        <v>1792</v>
      </c>
    </row>
    <row r="952" spans="26:27">
      <c r="Z952" s="154" t="s">
        <v>860</v>
      </c>
      <c r="AA952" s="149" t="s">
        <v>1793</v>
      </c>
    </row>
    <row r="953" spans="26:27">
      <c r="Z953" s="154" t="s">
        <v>860</v>
      </c>
      <c r="AA953" s="149" t="s">
        <v>1794</v>
      </c>
    </row>
    <row r="954" spans="26:27">
      <c r="Z954" s="154" t="s">
        <v>860</v>
      </c>
      <c r="AA954" s="149" t="s">
        <v>1795</v>
      </c>
    </row>
    <row r="955" spans="26:27">
      <c r="Z955" s="154" t="s">
        <v>860</v>
      </c>
      <c r="AA955" s="149" t="s">
        <v>1796</v>
      </c>
    </row>
    <row r="956" spans="26:27">
      <c r="Z956" s="154" t="s">
        <v>860</v>
      </c>
      <c r="AA956" s="149" t="s">
        <v>1797</v>
      </c>
    </row>
    <row r="957" spans="26:27">
      <c r="Z957" s="154" t="s">
        <v>860</v>
      </c>
      <c r="AA957" s="149" t="s">
        <v>1798</v>
      </c>
    </row>
    <row r="958" spans="26:27">
      <c r="Z958" s="154" t="s">
        <v>860</v>
      </c>
      <c r="AA958" s="149" t="s">
        <v>1799</v>
      </c>
    </row>
    <row r="959" spans="26:27">
      <c r="Z959" s="154" t="s">
        <v>860</v>
      </c>
      <c r="AA959" s="149" t="s">
        <v>1800</v>
      </c>
    </row>
    <row r="960" spans="26:27">
      <c r="Z960" s="154" t="s">
        <v>860</v>
      </c>
      <c r="AA960" s="149" t="s">
        <v>1801</v>
      </c>
    </row>
    <row r="961" spans="26:27">
      <c r="Z961" s="154" t="s">
        <v>860</v>
      </c>
      <c r="AA961" s="149" t="s">
        <v>1802</v>
      </c>
    </row>
    <row r="962" spans="26:27">
      <c r="Z962" s="154" t="s">
        <v>860</v>
      </c>
      <c r="AA962" s="149" t="s">
        <v>1803</v>
      </c>
    </row>
    <row r="963" spans="26:27">
      <c r="Z963" s="154" t="s">
        <v>860</v>
      </c>
      <c r="AA963" s="149" t="s">
        <v>1804</v>
      </c>
    </row>
    <row r="964" spans="26:27">
      <c r="Z964" s="154" t="s">
        <v>860</v>
      </c>
      <c r="AA964" s="149" t="s">
        <v>1805</v>
      </c>
    </row>
    <row r="965" spans="26:27">
      <c r="Z965" s="154" t="s">
        <v>860</v>
      </c>
      <c r="AA965" s="149" t="s">
        <v>1806</v>
      </c>
    </row>
    <row r="966" spans="26:27">
      <c r="Z966" s="154" t="s">
        <v>860</v>
      </c>
      <c r="AA966" s="149" t="s">
        <v>1807</v>
      </c>
    </row>
    <row r="967" spans="26:27">
      <c r="Z967" s="154" t="s">
        <v>860</v>
      </c>
      <c r="AA967" s="149" t="s">
        <v>1808</v>
      </c>
    </row>
    <row r="968" spans="26:27">
      <c r="Z968" s="154" t="s">
        <v>860</v>
      </c>
      <c r="AA968" s="149" t="s">
        <v>1809</v>
      </c>
    </row>
    <row r="969" spans="26:27">
      <c r="Z969" s="154" t="s">
        <v>860</v>
      </c>
      <c r="AA969" s="149" t="s">
        <v>1810</v>
      </c>
    </row>
    <row r="970" spans="26:27">
      <c r="Z970" s="154" t="s">
        <v>860</v>
      </c>
      <c r="AA970" s="149" t="s">
        <v>1811</v>
      </c>
    </row>
    <row r="971" spans="26:27">
      <c r="Z971" s="154" t="s">
        <v>860</v>
      </c>
      <c r="AA971" s="149" t="s">
        <v>1812</v>
      </c>
    </row>
    <row r="972" spans="26:27">
      <c r="Z972" s="154" t="s">
        <v>860</v>
      </c>
      <c r="AA972" s="149" t="s">
        <v>1813</v>
      </c>
    </row>
    <row r="973" spans="26:27">
      <c r="Z973" s="154" t="s">
        <v>860</v>
      </c>
      <c r="AA973" s="149" t="s">
        <v>1814</v>
      </c>
    </row>
    <row r="974" spans="26:27">
      <c r="Z974" s="154" t="s">
        <v>860</v>
      </c>
      <c r="AA974" s="149" t="s">
        <v>1815</v>
      </c>
    </row>
    <row r="975" spans="26:27">
      <c r="Z975" s="154" t="s">
        <v>860</v>
      </c>
      <c r="AA975" s="149" t="s">
        <v>1816</v>
      </c>
    </row>
    <row r="976" spans="26:27">
      <c r="Z976" s="154" t="s">
        <v>860</v>
      </c>
      <c r="AA976" s="149" t="s">
        <v>1817</v>
      </c>
    </row>
    <row r="977" spans="26:27">
      <c r="Z977" s="154" t="s">
        <v>860</v>
      </c>
      <c r="AA977" s="149" t="s">
        <v>1818</v>
      </c>
    </row>
    <row r="978" spans="26:27">
      <c r="Z978" s="154" t="s">
        <v>860</v>
      </c>
      <c r="AA978" s="149" t="s">
        <v>1819</v>
      </c>
    </row>
    <row r="979" spans="26:27">
      <c r="Z979" s="154" t="s">
        <v>860</v>
      </c>
      <c r="AA979" s="149" t="s">
        <v>1820</v>
      </c>
    </row>
    <row r="980" spans="26:27">
      <c r="Z980" s="154" t="s">
        <v>860</v>
      </c>
      <c r="AA980" s="149" t="s">
        <v>1821</v>
      </c>
    </row>
    <row r="981" spans="26:27">
      <c r="Z981" s="154" t="s">
        <v>860</v>
      </c>
      <c r="AA981" s="149" t="s">
        <v>1822</v>
      </c>
    </row>
    <row r="982" spans="26:27">
      <c r="Z982" s="154" t="s">
        <v>860</v>
      </c>
      <c r="AA982" s="149" t="s">
        <v>1823</v>
      </c>
    </row>
    <row r="983" spans="26:27">
      <c r="Z983" s="154" t="s">
        <v>860</v>
      </c>
      <c r="AA983" s="149" t="s">
        <v>1824</v>
      </c>
    </row>
    <row r="984" spans="26:27">
      <c r="Z984" s="154" t="s">
        <v>860</v>
      </c>
      <c r="AA984" s="149" t="s">
        <v>1825</v>
      </c>
    </row>
    <row r="985" spans="26:27">
      <c r="Z985" s="154" t="s">
        <v>860</v>
      </c>
      <c r="AA985" s="149" t="s">
        <v>1826</v>
      </c>
    </row>
    <row r="986" spans="26:27">
      <c r="Z986" s="154" t="s">
        <v>860</v>
      </c>
      <c r="AA986" s="149" t="s">
        <v>1827</v>
      </c>
    </row>
    <row r="987" spans="26:27">
      <c r="Z987" s="154" t="s">
        <v>860</v>
      </c>
      <c r="AA987" s="149" t="s">
        <v>1828</v>
      </c>
    </row>
    <row r="988" spans="26:27">
      <c r="Z988" s="154" t="s">
        <v>860</v>
      </c>
      <c r="AA988" s="149" t="s">
        <v>1829</v>
      </c>
    </row>
    <row r="989" spans="26:27">
      <c r="Z989" s="154" t="s">
        <v>860</v>
      </c>
      <c r="AA989" s="149" t="s">
        <v>1830</v>
      </c>
    </row>
    <row r="990" spans="26:27">
      <c r="Z990" s="154" t="s">
        <v>860</v>
      </c>
      <c r="AA990" s="149" t="s">
        <v>1831</v>
      </c>
    </row>
    <row r="991" spans="26:27">
      <c r="Z991" s="154" t="s">
        <v>860</v>
      </c>
      <c r="AA991" s="149" t="s">
        <v>1832</v>
      </c>
    </row>
    <row r="992" spans="26:27">
      <c r="Z992" s="154" t="s">
        <v>860</v>
      </c>
      <c r="AA992" s="149" t="s">
        <v>1833</v>
      </c>
    </row>
    <row r="993" spans="26:27">
      <c r="Z993" s="154" t="s">
        <v>860</v>
      </c>
      <c r="AA993" s="149" t="s">
        <v>1834</v>
      </c>
    </row>
    <row r="994" spans="26:27">
      <c r="Z994" s="154" t="s">
        <v>860</v>
      </c>
      <c r="AA994" s="149" t="s">
        <v>1835</v>
      </c>
    </row>
    <row r="995" spans="26:27">
      <c r="Z995" s="154" t="s">
        <v>860</v>
      </c>
      <c r="AA995" s="149" t="s">
        <v>1836</v>
      </c>
    </row>
    <row r="996" spans="26:27">
      <c r="Z996" s="154" t="s">
        <v>860</v>
      </c>
      <c r="AA996" s="149" t="s">
        <v>1837</v>
      </c>
    </row>
    <row r="997" spans="26:27">
      <c r="Z997" s="154" t="s">
        <v>860</v>
      </c>
      <c r="AA997" s="149" t="s">
        <v>1838</v>
      </c>
    </row>
    <row r="998" spans="26:27">
      <c r="Z998" s="154" t="s">
        <v>860</v>
      </c>
      <c r="AA998" s="149" t="s">
        <v>1839</v>
      </c>
    </row>
    <row r="999" spans="26:27">
      <c r="Z999" s="154" t="s">
        <v>860</v>
      </c>
      <c r="AA999" s="149" t="s">
        <v>1840</v>
      </c>
    </row>
    <row r="1000" spans="26:27">
      <c r="Z1000" s="154" t="s">
        <v>860</v>
      </c>
      <c r="AA1000" s="149" t="s">
        <v>1841</v>
      </c>
    </row>
    <row r="1001" spans="26:27">
      <c r="Z1001" s="154" t="s">
        <v>860</v>
      </c>
      <c r="AA1001" s="149" t="s">
        <v>1842</v>
      </c>
    </row>
    <row r="1002" spans="26:27">
      <c r="Z1002" s="154" t="s">
        <v>860</v>
      </c>
      <c r="AA1002" s="149" t="s">
        <v>1843</v>
      </c>
    </row>
    <row r="1003" spans="26:27">
      <c r="Z1003" s="154" t="s">
        <v>860</v>
      </c>
      <c r="AA1003" s="149" t="s">
        <v>1844</v>
      </c>
    </row>
    <row r="1004" spans="26:27">
      <c r="Z1004" s="154" t="s">
        <v>860</v>
      </c>
      <c r="AA1004" s="149" t="s">
        <v>1845</v>
      </c>
    </row>
    <row r="1005" spans="26:27">
      <c r="Z1005" s="154" t="s">
        <v>866</v>
      </c>
      <c r="AA1005" s="149" t="s">
        <v>1846</v>
      </c>
    </row>
    <row r="1006" spans="26:27">
      <c r="Z1006" s="154" t="s">
        <v>860</v>
      </c>
      <c r="AA1006" s="149" t="s">
        <v>1847</v>
      </c>
    </row>
    <row r="1007" spans="26:27">
      <c r="Z1007" s="154" t="s">
        <v>860</v>
      </c>
      <c r="AA1007" s="149" t="s">
        <v>1848</v>
      </c>
    </row>
    <row r="1008" spans="26:27">
      <c r="Z1008" s="154" t="s">
        <v>860</v>
      </c>
      <c r="AA1008" s="149" t="s">
        <v>1849</v>
      </c>
    </row>
    <row r="1009" spans="26:27">
      <c r="Z1009" s="154" t="s">
        <v>860</v>
      </c>
      <c r="AA1009" s="149" t="s">
        <v>1850</v>
      </c>
    </row>
    <row r="1010" spans="26:27">
      <c r="Z1010" s="154" t="s">
        <v>860</v>
      </c>
      <c r="AA1010" s="149" t="s">
        <v>1851</v>
      </c>
    </row>
    <row r="1011" spans="26:27">
      <c r="Z1011" s="154" t="s">
        <v>860</v>
      </c>
      <c r="AA1011" s="149" t="s">
        <v>1852</v>
      </c>
    </row>
    <row r="1012" spans="26:27">
      <c r="Z1012" s="154" t="s">
        <v>860</v>
      </c>
      <c r="AA1012" s="149" t="s">
        <v>1853</v>
      </c>
    </row>
    <row r="1013" spans="26:27">
      <c r="Z1013" s="154" t="s">
        <v>860</v>
      </c>
      <c r="AA1013" s="149" t="s">
        <v>1854</v>
      </c>
    </row>
    <row r="1014" spans="26:27">
      <c r="Z1014" s="154" t="s">
        <v>860</v>
      </c>
      <c r="AA1014" s="149" t="s">
        <v>1855</v>
      </c>
    </row>
    <row r="1015" spans="26:27">
      <c r="Z1015" s="154" t="s">
        <v>860</v>
      </c>
      <c r="AA1015" s="149" t="s">
        <v>1856</v>
      </c>
    </row>
    <row r="1016" spans="26:27">
      <c r="Z1016" s="154" t="s">
        <v>860</v>
      </c>
      <c r="AA1016" s="149" t="s">
        <v>1857</v>
      </c>
    </row>
    <row r="1017" spans="26:27">
      <c r="Z1017" s="154" t="s">
        <v>860</v>
      </c>
      <c r="AA1017" s="149" t="s">
        <v>1858</v>
      </c>
    </row>
    <row r="1018" spans="26:27">
      <c r="Z1018" s="154" t="s">
        <v>860</v>
      </c>
      <c r="AA1018" s="149" t="s">
        <v>1859</v>
      </c>
    </row>
    <row r="1019" spans="26:27">
      <c r="Z1019" s="154" t="s">
        <v>860</v>
      </c>
      <c r="AA1019" s="149" t="s">
        <v>1860</v>
      </c>
    </row>
    <row r="1020" spans="26:27">
      <c r="Z1020" s="154" t="s">
        <v>860</v>
      </c>
      <c r="AA1020" s="149" t="s">
        <v>1861</v>
      </c>
    </row>
    <row r="1021" spans="26:27">
      <c r="Z1021" s="154" t="s">
        <v>860</v>
      </c>
      <c r="AA1021" s="149" t="s">
        <v>1862</v>
      </c>
    </row>
    <row r="1022" spans="26:27">
      <c r="Z1022" s="154" t="s">
        <v>860</v>
      </c>
      <c r="AA1022" s="149" t="s">
        <v>1863</v>
      </c>
    </row>
    <row r="1023" spans="26:27">
      <c r="Z1023" s="154" t="s">
        <v>860</v>
      </c>
      <c r="AA1023" s="149" t="s">
        <v>1864</v>
      </c>
    </row>
    <row r="1024" spans="26:27">
      <c r="Z1024" s="154" t="s">
        <v>860</v>
      </c>
      <c r="AA1024" s="150" t="s">
        <v>1865</v>
      </c>
    </row>
    <row r="1025" spans="26:27">
      <c r="AA1025" s="135" t="s">
        <v>840</v>
      </c>
    </row>
    <row r="1026" spans="26:27">
      <c r="Z1026" s="154" t="s">
        <v>861</v>
      </c>
      <c r="AA1026" s="149" t="s">
        <v>1866</v>
      </c>
    </row>
    <row r="1027" spans="26:27">
      <c r="Z1027" s="154" t="s">
        <v>861</v>
      </c>
      <c r="AA1027" s="149" t="s">
        <v>1867</v>
      </c>
    </row>
    <row r="1028" spans="26:27">
      <c r="Z1028" s="154" t="s">
        <v>861</v>
      </c>
      <c r="AA1028" s="149" t="s">
        <v>1868</v>
      </c>
    </row>
    <row r="1029" spans="26:27">
      <c r="Z1029" s="154" t="s">
        <v>861</v>
      </c>
      <c r="AA1029" s="149" t="s">
        <v>1869</v>
      </c>
    </row>
    <row r="1030" spans="26:27">
      <c r="Z1030" s="154" t="s">
        <v>861</v>
      </c>
      <c r="AA1030" s="149" t="s">
        <v>1870</v>
      </c>
    </row>
    <row r="1031" spans="26:27">
      <c r="Z1031" s="154" t="s">
        <v>861</v>
      </c>
      <c r="AA1031" s="149" t="s">
        <v>1871</v>
      </c>
    </row>
    <row r="1032" spans="26:27">
      <c r="Z1032" s="154" t="s">
        <v>861</v>
      </c>
      <c r="AA1032" s="149" t="s">
        <v>1872</v>
      </c>
    </row>
    <row r="1033" spans="26:27">
      <c r="Z1033" s="154" t="s">
        <v>861</v>
      </c>
      <c r="AA1033" s="149" t="s">
        <v>1873</v>
      </c>
    </row>
    <row r="1034" spans="26:27">
      <c r="Z1034" s="154" t="s">
        <v>861</v>
      </c>
      <c r="AA1034" s="149" t="s">
        <v>1874</v>
      </c>
    </row>
    <row r="1035" spans="26:27">
      <c r="Z1035" s="154" t="s">
        <v>861</v>
      </c>
      <c r="AA1035" s="149" t="s">
        <v>1875</v>
      </c>
    </row>
    <row r="1036" spans="26:27">
      <c r="Z1036" s="154" t="s">
        <v>861</v>
      </c>
      <c r="AA1036" s="149" t="s">
        <v>1876</v>
      </c>
    </row>
    <row r="1037" spans="26:27">
      <c r="Z1037" s="154" t="s">
        <v>861</v>
      </c>
      <c r="AA1037" s="149" t="s">
        <v>1877</v>
      </c>
    </row>
    <row r="1038" spans="26:27">
      <c r="Z1038" s="154" t="s">
        <v>861</v>
      </c>
      <c r="AA1038" s="149" t="s">
        <v>1878</v>
      </c>
    </row>
    <row r="1039" spans="26:27">
      <c r="Z1039" s="154" t="s">
        <v>861</v>
      </c>
      <c r="AA1039" s="149" t="s">
        <v>1879</v>
      </c>
    </row>
    <row r="1040" spans="26:27">
      <c r="Z1040" s="154" t="s">
        <v>861</v>
      </c>
      <c r="AA1040" s="149" t="s">
        <v>1880</v>
      </c>
    </row>
    <row r="1041" spans="26:27">
      <c r="Z1041" s="154" t="s">
        <v>861</v>
      </c>
      <c r="AA1041" s="149" t="s">
        <v>1881</v>
      </c>
    </row>
    <row r="1042" spans="26:27">
      <c r="Z1042" s="154" t="s">
        <v>861</v>
      </c>
      <c r="AA1042" s="149" t="s">
        <v>1882</v>
      </c>
    </row>
    <row r="1043" spans="26:27">
      <c r="Z1043" s="154" t="s">
        <v>861</v>
      </c>
      <c r="AA1043" s="149" t="s">
        <v>1883</v>
      </c>
    </row>
    <row r="1044" spans="26:27">
      <c r="Z1044" s="154" t="s">
        <v>861</v>
      </c>
      <c r="AA1044" s="149" t="s">
        <v>1884</v>
      </c>
    </row>
    <row r="1045" spans="26:27">
      <c r="Z1045" s="154" t="s">
        <v>861</v>
      </c>
      <c r="AA1045" s="149" t="s">
        <v>1885</v>
      </c>
    </row>
    <row r="1046" spans="26:27">
      <c r="Z1046" s="154" t="s">
        <v>861</v>
      </c>
      <c r="AA1046" s="149" t="s">
        <v>1886</v>
      </c>
    </row>
    <row r="1047" spans="26:27">
      <c r="Z1047" s="154" t="s">
        <v>861</v>
      </c>
      <c r="AA1047" s="149" t="s">
        <v>1887</v>
      </c>
    </row>
    <row r="1048" spans="26:27">
      <c r="Z1048" s="154" t="s">
        <v>861</v>
      </c>
      <c r="AA1048" s="149" t="s">
        <v>1888</v>
      </c>
    </row>
    <row r="1049" spans="26:27">
      <c r="Z1049" s="154" t="s">
        <v>861</v>
      </c>
      <c r="AA1049" s="149" t="s">
        <v>1889</v>
      </c>
    </row>
    <row r="1050" spans="26:27">
      <c r="Z1050" s="154" t="s">
        <v>861</v>
      </c>
      <c r="AA1050" s="149" t="s">
        <v>1890</v>
      </c>
    </row>
    <row r="1051" spans="26:27">
      <c r="Z1051" s="154" t="s">
        <v>861</v>
      </c>
      <c r="AA1051" s="150" t="s">
        <v>1891</v>
      </c>
    </row>
    <row r="1052" spans="26:27">
      <c r="AA1052" s="135" t="s">
        <v>840</v>
      </c>
    </row>
    <row r="1053" spans="26:27">
      <c r="Z1053" s="154" t="s">
        <v>1994</v>
      </c>
      <c r="AA1053" s="149" t="s">
        <v>1892</v>
      </c>
    </row>
    <row r="1054" spans="26:27">
      <c r="Z1054" s="154" t="s">
        <v>1994</v>
      </c>
      <c r="AA1054" s="149" t="s">
        <v>1893</v>
      </c>
    </row>
    <row r="1055" spans="26:27">
      <c r="Z1055" s="154" t="s">
        <v>1994</v>
      </c>
      <c r="AA1055" s="149" t="s">
        <v>1894</v>
      </c>
    </row>
    <row r="1056" spans="26:27">
      <c r="Z1056" s="154" t="s">
        <v>1994</v>
      </c>
      <c r="AA1056" s="149" t="s">
        <v>1895</v>
      </c>
    </row>
    <row r="1057" spans="26:27">
      <c r="Z1057" s="154" t="s">
        <v>1994</v>
      </c>
      <c r="AA1057" s="149" t="s">
        <v>1896</v>
      </c>
    </row>
    <row r="1058" spans="26:27">
      <c r="Z1058" s="154" t="s">
        <v>1994</v>
      </c>
      <c r="AA1058" s="149" t="s">
        <v>1897</v>
      </c>
    </row>
    <row r="1059" spans="26:27">
      <c r="Z1059" s="154" t="s">
        <v>1994</v>
      </c>
      <c r="AA1059" s="149" t="s">
        <v>1898</v>
      </c>
    </row>
    <row r="1060" spans="26:27">
      <c r="Z1060" s="154" t="s">
        <v>1994</v>
      </c>
      <c r="AA1060" s="149" t="s">
        <v>1899</v>
      </c>
    </row>
    <row r="1061" spans="26:27">
      <c r="Z1061" s="154" t="s">
        <v>1994</v>
      </c>
      <c r="AA1061" s="149" t="s">
        <v>1900</v>
      </c>
    </row>
    <row r="1062" spans="26:27">
      <c r="Z1062" s="154" t="s">
        <v>1994</v>
      </c>
      <c r="AA1062" s="149" t="s">
        <v>1901</v>
      </c>
    </row>
    <row r="1063" spans="26:27">
      <c r="Z1063" s="154" t="s">
        <v>1994</v>
      </c>
      <c r="AA1063" s="149" t="s">
        <v>1902</v>
      </c>
    </row>
    <row r="1064" spans="26:27">
      <c r="Z1064" s="154" t="s">
        <v>1994</v>
      </c>
      <c r="AA1064" s="149" t="s">
        <v>1903</v>
      </c>
    </row>
    <row r="1065" spans="26:27">
      <c r="Z1065" s="154" t="s">
        <v>1994</v>
      </c>
      <c r="AA1065" s="149" t="s">
        <v>1904</v>
      </c>
    </row>
    <row r="1066" spans="26:27">
      <c r="Z1066" s="154" t="s">
        <v>1994</v>
      </c>
      <c r="AA1066" s="149" t="s">
        <v>1905</v>
      </c>
    </row>
    <row r="1067" spans="26:27">
      <c r="Z1067" s="154" t="s">
        <v>1994</v>
      </c>
      <c r="AA1067" s="149" t="s">
        <v>1906</v>
      </c>
    </row>
    <row r="1068" spans="26:27">
      <c r="Z1068" s="154" t="s">
        <v>1994</v>
      </c>
      <c r="AA1068" s="149" t="s">
        <v>1907</v>
      </c>
    </row>
    <row r="1069" spans="26:27">
      <c r="Z1069" s="154" t="s">
        <v>1994</v>
      </c>
      <c r="AA1069" s="149" t="s">
        <v>1908</v>
      </c>
    </row>
    <row r="1070" spans="26:27">
      <c r="Z1070" s="154" t="s">
        <v>1994</v>
      </c>
      <c r="AA1070" s="149" t="s">
        <v>1909</v>
      </c>
    </row>
    <row r="1071" spans="26:27">
      <c r="Z1071" s="154" t="s">
        <v>1994</v>
      </c>
      <c r="AA1071" s="149" t="s">
        <v>1910</v>
      </c>
    </row>
    <row r="1072" spans="26:27">
      <c r="Z1072" s="154" t="s">
        <v>1994</v>
      </c>
      <c r="AA1072" s="149" t="s">
        <v>1911</v>
      </c>
    </row>
    <row r="1073" spans="26:27">
      <c r="Z1073" s="154" t="s">
        <v>1994</v>
      </c>
      <c r="AA1073" s="149" t="s">
        <v>1912</v>
      </c>
    </row>
    <row r="1074" spans="26:27">
      <c r="Z1074" s="154" t="s">
        <v>1994</v>
      </c>
      <c r="AA1074" s="149" t="s">
        <v>1913</v>
      </c>
    </row>
    <row r="1075" spans="26:27">
      <c r="Z1075" s="154" t="s">
        <v>1994</v>
      </c>
      <c r="AA1075" s="149" t="s">
        <v>1914</v>
      </c>
    </row>
    <row r="1076" spans="26:27">
      <c r="Z1076" s="154" t="s">
        <v>1994</v>
      </c>
      <c r="AA1076" s="149" t="s">
        <v>1915</v>
      </c>
    </row>
    <row r="1077" spans="26:27">
      <c r="Z1077" s="154" t="s">
        <v>1994</v>
      </c>
      <c r="AA1077" s="149" t="s">
        <v>1916</v>
      </c>
    </row>
    <row r="1078" spans="26:27">
      <c r="Z1078" s="154" t="s">
        <v>1994</v>
      </c>
      <c r="AA1078" s="149" t="s">
        <v>1917</v>
      </c>
    </row>
    <row r="1079" spans="26:27">
      <c r="Z1079" s="154" t="s">
        <v>1994</v>
      </c>
      <c r="AA1079" s="149" t="s">
        <v>1918</v>
      </c>
    </row>
    <row r="1080" spans="26:27">
      <c r="Z1080" s="154" t="s">
        <v>1994</v>
      </c>
      <c r="AA1080" s="149" t="s">
        <v>1919</v>
      </c>
    </row>
    <row r="1081" spans="26:27">
      <c r="Z1081" s="154" t="s">
        <v>1994</v>
      </c>
      <c r="AA1081" s="149" t="s">
        <v>1920</v>
      </c>
    </row>
    <row r="1082" spans="26:27">
      <c r="Z1082" s="154" t="s">
        <v>1994</v>
      </c>
      <c r="AA1082" s="149" t="s">
        <v>1921</v>
      </c>
    </row>
    <row r="1083" spans="26:27">
      <c r="Z1083" s="154" t="s">
        <v>1994</v>
      </c>
      <c r="AA1083" s="149" t="s">
        <v>1922</v>
      </c>
    </row>
    <row r="1084" spans="26:27">
      <c r="Z1084" s="154" t="s">
        <v>1994</v>
      </c>
      <c r="AA1084" s="149" t="s">
        <v>1923</v>
      </c>
    </row>
    <row r="1085" spans="26:27">
      <c r="Z1085" s="154" t="s">
        <v>1994</v>
      </c>
      <c r="AA1085" s="149" t="s">
        <v>1924</v>
      </c>
    </row>
    <row r="1086" spans="26:27">
      <c r="Z1086" s="154" t="s">
        <v>1994</v>
      </c>
      <c r="AA1086" s="149" t="s">
        <v>1925</v>
      </c>
    </row>
    <row r="1087" spans="26:27">
      <c r="Z1087" s="154" t="s">
        <v>1994</v>
      </c>
      <c r="AA1087" s="149" t="s">
        <v>1926</v>
      </c>
    </row>
    <row r="1088" spans="26:27">
      <c r="Z1088" s="154" t="s">
        <v>1994</v>
      </c>
      <c r="AA1088" s="149" t="s">
        <v>1927</v>
      </c>
    </row>
    <row r="1089" spans="26:27">
      <c r="Z1089" s="154" t="s">
        <v>1994</v>
      </c>
      <c r="AA1089" s="149" t="s">
        <v>1928</v>
      </c>
    </row>
    <row r="1090" spans="26:27">
      <c r="Z1090" s="154" t="s">
        <v>1994</v>
      </c>
      <c r="AA1090" s="149" t="s">
        <v>1929</v>
      </c>
    </row>
    <row r="1091" spans="26:27">
      <c r="Z1091" s="154" t="s">
        <v>1994</v>
      </c>
      <c r="AA1091" s="149" t="s">
        <v>1930</v>
      </c>
    </row>
    <row r="1092" spans="26:27">
      <c r="Z1092" s="154" t="s">
        <v>1994</v>
      </c>
      <c r="AA1092" s="149" t="s">
        <v>1931</v>
      </c>
    </row>
    <row r="1093" spans="26:27">
      <c r="Z1093" s="154" t="s">
        <v>1994</v>
      </c>
      <c r="AA1093" s="149" t="s">
        <v>1932</v>
      </c>
    </row>
    <row r="1094" spans="26:27">
      <c r="Z1094" s="154" t="s">
        <v>1994</v>
      </c>
      <c r="AA1094" s="149" t="s">
        <v>1933</v>
      </c>
    </row>
    <row r="1095" spans="26:27">
      <c r="Z1095" s="154" t="s">
        <v>1994</v>
      </c>
      <c r="AA1095" s="149" t="s">
        <v>1934</v>
      </c>
    </row>
    <row r="1096" spans="26:27">
      <c r="Z1096" s="154" t="s">
        <v>1994</v>
      </c>
      <c r="AA1096" s="149" t="s">
        <v>1935</v>
      </c>
    </row>
    <row r="1097" spans="26:27">
      <c r="Z1097" s="154" t="s">
        <v>1994</v>
      </c>
      <c r="AA1097" s="149" t="s">
        <v>1936</v>
      </c>
    </row>
    <row r="1098" spans="26:27">
      <c r="Z1098" s="154" t="s">
        <v>1994</v>
      </c>
      <c r="AA1098" s="149" t="s">
        <v>1937</v>
      </c>
    </row>
    <row r="1099" spans="26:27">
      <c r="Z1099" s="154" t="s">
        <v>1994</v>
      </c>
      <c r="AA1099" s="150" t="s">
        <v>1938</v>
      </c>
    </row>
    <row r="1100" spans="26:27">
      <c r="AA1100" s="135" t="s">
        <v>840</v>
      </c>
    </row>
    <row r="1101" spans="26:27">
      <c r="Z1101" s="153" t="s">
        <v>862</v>
      </c>
      <c r="AA1101" s="149" t="s">
        <v>1939</v>
      </c>
    </row>
    <row r="1102" spans="26:27">
      <c r="Z1102" s="153" t="s">
        <v>862</v>
      </c>
      <c r="AA1102" s="149" t="s">
        <v>1940</v>
      </c>
    </row>
    <row r="1103" spans="26:27">
      <c r="Z1103" s="153" t="s">
        <v>862</v>
      </c>
      <c r="AA1103" s="149" t="s">
        <v>1941</v>
      </c>
    </row>
    <row r="1104" spans="26:27">
      <c r="Z1104" s="153" t="s">
        <v>862</v>
      </c>
      <c r="AA1104" s="149" t="s">
        <v>1942</v>
      </c>
    </row>
    <row r="1105" spans="26:27">
      <c r="Z1105" s="153" t="s">
        <v>862</v>
      </c>
      <c r="AA1105" s="149" t="s">
        <v>1943</v>
      </c>
    </row>
    <row r="1106" spans="26:27">
      <c r="Z1106" s="153" t="s">
        <v>862</v>
      </c>
      <c r="AA1106" s="149" t="s">
        <v>1944</v>
      </c>
    </row>
    <row r="1107" spans="26:27">
      <c r="Z1107" s="153" t="s">
        <v>862</v>
      </c>
      <c r="AA1107" s="149" t="s">
        <v>1945</v>
      </c>
    </row>
    <row r="1108" spans="26:27">
      <c r="Z1108" s="153" t="s">
        <v>862</v>
      </c>
      <c r="AA1108" s="149" t="s">
        <v>1946</v>
      </c>
    </row>
    <row r="1109" spans="26:27">
      <c r="Z1109" s="153" t="s">
        <v>862</v>
      </c>
      <c r="AA1109" s="149" t="s">
        <v>1947</v>
      </c>
    </row>
    <row r="1110" spans="26:27">
      <c r="Z1110" s="153" t="s">
        <v>862</v>
      </c>
      <c r="AA1110" s="149" t="s">
        <v>1948</v>
      </c>
    </row>
    <row r="1111" spans="26:27">
      <c r="Z1111" s="153" t="s">
        <v>862</v>
      </c>
      <c r="AA1111" s="149" t="s">
        <v>1949</v>
      </c>
    </row>
    <row r="1112" spans="26:27">
      <c r="Z1112" s="153" t="s">
        <v>862</v>
      </c>
      <c r="AA1112" s="149" t="s">
        <v>1950</v>
      </c>
    </row>
    <row r="1113" spans="26:27">
      <c r="Z1113" s="153" t="s">
        <v>862</v>
      </c>
      <c r="AA1113" s="149" t="s">
        <v>1951</v>
      </c>
    </row>
    <row r="1114" spans="26:27">
      <c r="Z1114" s="153" t="s">
        <v>862</v>
      </c>
      <c r="AA1114" s="149" t="s">
        <v>1952</v>
      </c>
    </row>
    <row r="1115" spans="26:27">
      <c r="Z1115" s="153" t="s">
        <v>862</v>
      </c>
      <c r="AA1115" s="149" t="s">
        <v>1953</v>
      </c>
    </row>
    <row r="1116" spans="26:27">
      <c r="Z1116" s="153" t="s">
        <v>862</v>
      </c>
      <c r="AA1116" s="149" t="s">
        <v>1954</v>
      </c>
    </row>
    <row r="1117" spans="26:27">
      <c r="Z1117" s="153" t="s">
        <v>862</v>
      </c>
      <c r="AA1117" s="149" t="s">
        <v>1955</v>
      </c>
    </row>
    <row r="1118" spans="26:27">
      <c r="Z1118" s="153" t="s">
        <v>862</v>
      </c>
      <c r="AA1118" s="149" t="s">
        <v>1956</v>
      </c>
    </row>
    <row r="1119" spans="26:27">
      <c r="Z1119" s="153" t="s">
        <v>862</v>
      </c>
      <c r="AA1119" s="149" t="s">
        <v>1957</v>
      </c>
    </row>
    <row r="1120" spans="26:27">
      <c r="Z1120" s="153" t="s">
        <v>862</v>
      </c>
      <c r="AA1120" s="149" t="s">
        <v>1958</v>
      </c>
    </row>
    <row r="1121" spans="26:27">
      <c r="Z1121" s="153" t="s">
        <v>862</v>
      </c>
      <c r="AA1121" s="149" t="s">
        <v>1959</v>
      </c>
    </row>
    <row r="1122" spans="26:27">
      <c r="Z1122" s="153" t="s">
        <v>862</v>
      </c>
      <c r="AA1122" s="149" t="s">
        <v>1960</v>
      </c>
    </row>
    <row r="1123" spans="26:27">
      <c r="Z1123" s="153" t="s">
        <v>862</v>
      </c>
      <c r="AA1123" s="149" t="s">
        <v>1961</v>
      </c>
    </row>
    <row r="1124" spans="26:27">
      <c r="Z1124" s="153" t="s">
        <v>862</v>
      </c>
      <c r="AA1124" s="149" t="s">
        <v>1962</v>
      </c>
    </row>
    <row r="1125" spans="26:27">
      <c r="Z1125" s="153" t="s">
        <v>862</v>
      </c>
      <c r="AA1125" s="149" t="s">
        <v>1963</v>
      </c>
    </row>
    <row r="1126" spans="26:27">
      <c r="Z1126" s="153" t="s">
        <v>862</v>
      </c>
      <c r="AA1126" s="149" t="s">
        <v>1964</v>
      </c>
    </row>
    <row r="1127" spans="26:27">
      <c r="Z1127" s="153" t="s">
        <v>862</v>
      </c>
      <c r="AA1127" s="149" t="s">
        <v>1965</v>
      </c>
    </row>
    <row r="1128" spans="26:27">
      <c r="Z1128" s="153" t="s">
        <v>862</v>
      </c>
      <c r="AA1128" s="149" t="s">
        <v>1966</v>
      </c>
    </row>
    <row r="1129" spans="26:27">
      <c r="Z1129" s="153" t="s">
        <v>862</v>
      </c>
      <c r="AA1129" s="149" t="s">
        <v>1967</v>
      </c>
    </row>
    <row r="1130" spans="26:27">
      <c r="Z1130" s="153" t="s">
        <v>862</v>
      </c>
      <c r="AA1130" s="149" t="s">
        <v>1968</v>
      </c>
    </row>
    <row r="1131" spans="26:27">
      <c r="Z1131" s="153" t="s">
        <v>862</v>
      </c>
      <c r="AA1131" s="149" t="s">
        <v>1969</v>
      </c>
    </row>
    <row r="1132" spans="26:27">
      <c r="Z1132" s="153" t="s">
        <v>862</v>
      </c>
      <c r="AA1132" s="149" t="s">
        <v>1970</v>
      </c>
    </row>
    <row r="1133" spans="26:27">
      <c r="Z1133" s="153" t="s">
        <v>862</v>
      </c>
      <c r="AA1133" s="149" t="s">
        <v>1971</v>
      </c>
    </row>
    <row r="1134" spans="26:27">
      <c r="Z1134" s="153" t="s">
        <v>862</v>
      </c>
      <c r="AA1134" s="149" t="s">
        <v>1972</v>
      </c>
    </row>
    <row r="1135" spans="26:27">
      <c r="Z1135" s="153" t="s">
        <v>862</v>
      </c>
      <c r="AA1135" s="149" t="s">
        <v>1973</v>
      </c>
    </row>
    <row r="1136" spans="26:27">
      <c r="Z1136" s="153" t="s">
        <v>862</v>
      </c>
      <c r="AA1136" s="149" t="s">
        <v>1974</v>
      </c>
    </row>
    <row r="1137" spans="26:27">
      <c r="Z1137" s="153" t="s">
        <v>862</v>
      </c>
      <c r="AA1137" s="149" t="s">
        <v>1975</v>
      </c>
    </row>
    <row r="1138" spans="26:27">
      <c r="Z1138" s="153" t="s">
        <v>862</v>
      </c>
      <c r="AA1138" s="149" t="s">
        <v>1976</v>
      </c>
    </row>
    <row r="1139" spans="26:27">
      <c r="Z1139" s="153" t="s">
        <v>862</v>
      </c>
      <c r="AA1139" s="149" t="s">
        <v>1977</v>
      </c>
    </row>
    <row r="1140" spans="26:27">
      <c r="Z1140" s="153" t="s">
        <v>862</v>
      </c>
      <c r="AA1140" s="149" t="s">
        <v>1978</v>
      </c>
    </row>
    <row r="1141" spans="26:27">
      <c r="Z1141" s="153" t="s">
        <v>862</v>
      </c>
      <c r="AA1141" s="149" t="s">
        <v>1979</v>
      </c>
    </row>
    <row r="1142" spans="26:27">
      <c r="Z1142" s="153" t="s">
        <v>862</v>
      </c>
      <c r="AA1142" s="150" t="s">
        <v>1980</v>
      </c>
    </row>
    <row r="1143" spans="26:27">
      <c r="AA1143" s="135" t="s">
        <v>840</v>
      </c>
    </row>
    <row r="1144" spans="26:27">
      <c r="Z1144" s="154" t="s">
        <v>870</v>
      </c>
      <c r="AA1144" s="149" t="s">
        <v>1981</v>
      </c>
    </row>
    <row r="1145" spans="26:27">
      <c r="Z1145" s="154" t="s">
        <v>870</v>
      </c>
      <c r="AA1145" s="149" t="s">
        <v>1982</v>
      </c>
    </row>
    <row r="1146" spans="26:27">
      <c r="Z1146" s="154" t="s">
        <v>870</v>
      </c>
      <c r="AA1146" s="149" t="s">
        <v>1983</v>
      </c>
    </row>
    <row r="1147" spans="26:27">
      <c r="Z1147" s="154" t="s">
        <v>870</v>
      </c>
      <c r="AA1147" s="149" t="s">
        <v>1984</v>
      </c>
    </row>
    <row r="1148" spans="26:27">
      <c r="Z1148" s="154" t="s">
        <v>870</v>
      </c>
      <c r="AA1148" s="149" t="s">
        <v>1985</v>
      </c>
    </row>
    <row r="1149" spans="26:27">
      <c r="Z1149" s="154" t="s">
        <v>870</v>
      </c>
      <c r="AA1149" s="150" t="s">
        <v>1986</v>
      </c>
    </row>
    <row r="1150" spans="26:27">
      <c r="AA1150" s="135" t="s">
        <v>840</v>
      </c>
    </row>
    <row r="1151" spans="26:27">
      <c r="Z1151" s="153" t="s">
        <v>871</v>
      </c>
      <c r="AA1151" s="149" t="s">
        <v>1987</v>
      </c>
    </row>
    <row r="1152" spans="26:27">
      <c r="Z1152" s="153" t="s">
        <v>871</v>
      </c>
      <c r="AA1152" s="149" t="s">
        <v>1988</v>
      </c>
    </row>
    <row r="1153" spans="26:27">
      <c r="Z1153" s="153" t="s">
        <v>871</v>
      </c>
      <c r="AA1153" s="149" t="s">
        <v>1989</v>
      </c>
    </row>
    <row r="1154" spans="26:27">
      <c r="Z1154" s="153" t="s">
        <v>871</v>
      </c>
      <c r="AA1154" s="150" t="s">
        <v>1990</v>
      </c>
    </row>
  </sheetData>
  <sheetProtection formatCells="0" formatColumns="0" formatRows="0" insertColumns="0" insertRows="0" insertHyperlinks="0" deleteColumns="0" deleteRows="0" sort="0" autoFilter="0" pivotTables="0"/>
  <sortState xmlns:xlrd2="http://schemas.microsoft.com/office/spreadsheetml/2017/richdata2" ref="M2:M12">
    <sortCondition ref="M2:M12"/>
  </sortState>
  <pageMargins left="0.7" right="0.7" top="0.75" bottom="0.75"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116</vt:i4>
      </vt:variant>
    </vt:vector>
  </HeadingPairs>
  <TitlesOfParts>
    <vt:vector size="124" baseType="lpstr">
      <vt:lpstr>Formulario Insumos Agrícolas</vt:lpstr>
      <vt:lpstr>Sheet1</vt:lpstr>
      <vt:lpstr>Insumos Industriales</vt:lpstr>
      <vt:lpstr>Maquinaria</vt:lpstr>
      <vt:lpstr>Servicios Administrativos</vt:lpstr>
      <vt:lpstr>DATA</vt:lpstr>
      <vt:lpstr>DATA General</vt:lpstr>
      <vt:lpstr>DATA Pais</vt:lpstr>
      <vt:lpstr>CENTROSUMINISTRADOR</vt:lpstr>
      <vt:lpstr>CLASEDECLIENTEAC</vt:lpstr>
      <vt:lpstr>CLASEDECLIENTEDI</vt:lpstr>
      <vt:lpstr>CLASEDECLIENTESN</vt:lpstr>
      <vt:lpstr>CLASEDECLIENTEVD</vt:lpstr>
      <vt:lpstr>CLASEDECLIENTEVDSN</vt:lpstr>
      <vt:lpstr>CLASEDEIMPUESTO</vt:lpstr>
      <vt:lpstr>CLASEDENIF</vt:lpstr>
      <vt:lpstr>DEPTOS</vt:lpstr>
      <vt:lpstr>ESQUEMADECLIENTEAC</vt:lpstr>
      <vt:lpstr>ESQUEMADECLIENTEDI</vt:lpstr>
      <vt:lpstr>ESQUEMADECLIENTESN</vt:lpstr>
      <vt:lpstr>ESQUEMADECLIENTEVD</vt:lpstr>
      <vt:lpstr>ESQUEMADECLIENTEVDSN</vt:lpstr>
      <vt:lpstr>FUNCION</vt:lpstr>
      <vt:lpstr>FUNCIONESGRUPOS</vt:lpstr>
      <vt:lpstr>grupocuentas</vt:lpstr>
      <vt:lpstr>GRUPODECLIENTESAC</vt:lpstr>
      <vt:lpstr>GRUPODECLIENTESDI</vt:lpstr>
      <vt:lpstr>GRUPODECLIENTESSN</vt:lpstr>
      <vt:lpstr>GRUPODECLIENTESVD</vt:lpstr>
      <vt:lpstr>GRUPODECLIENTESVDSN</vt:lpstr>
      <vt:lpstr>GRUPODEPRECIOSAC</vt:lpstr>
      <vt:lpstr>GRUPODEPRECIOSDI</vt:lpstr>
      <vt:lpstr>GRUPODEPRECIOSSN</vt:lpstr>
      <vt:lpstr>GRUPODEPRECIOSVD</vt:lpstr>
      <vt:lpstr>GRUPODEPRECIOSVDSN</vt:lpstr>
      <vt:lpstr>GRUPODEVENDEDORESAC</vt:lpstr>
      <vt:lpstr>GRUPODEVENDEDORESDI</vt:lpstr>
      <vt:lpstr>GRUPODEVENDEDORESSN</vt:lpstr>
      <vt:lpstr>GRUPODEVENDEDORESVD</vt:lpstr>
      <vt:lpstr>GRUPODEVENDEDORESVDSN</vt:lpstr>
      <vt:lpstr>LISTADEPRECIOSAC</vt:lpstr>
      <vt:lpstr>LISTADEPRECIOSDI</vt:lpstr>
      <vt:lpstr>LISTADEPRECIOSSN</vt:lpstr>
      <vt:lpstr>LISTADEPRECIOSVD</vt:lpstr>
      <vt:lpstr>LISTADEPRECIOSVDSN</vt:lpstr>
      <vt:lpstr>MUNI05</vt:lpstr>
      <vt:lpstr>MUNI08</vt:lpstr>
      <vt:lpstr>MUNI11</vt:lpstr>
      <vt:lpstr>MUNI13</vt:lpstr>
      <vt:lpstr>MUNI15</vt:lpstr>
      <vt:lpstr>MUNI17</vt:lpstr>
      <vt:lpstr>MUNI18</vt:lpstr>
      <vt:lpstr>MUNI19</vt:lpstr>
      <vt:lpstr>MUNI20</vt:lpstr>
      <vt:lpstr>MUNI23</vt:lpstr>
      <vt:lpstr>MUNI25</vt:lpstr>
      <vt:lpstr>MUNI27</vt:lpstr>
      <vt:lpstr>MUNI41</vt:lpstr>
      <vt:lpstr>MUNI44</vt:lpstr>
      <vt:lpstr>MUNI47</vt:lpstr>
      <vt:lpstr>MUNI50</vt:lpstr>
      <vt:lpstr>MUNI52</vt:lpstr>
      <vt:lpstr>MUNI54</vt:lpstr>
      <vt:lpstr>MUNI63</vt:lpstr>
      <vt:lpstr>MUNI66</vt:lpstr>
      <vt:lpstr>MUNI68</vt:lpstr>
      <vt:lpstr>MUNI70</vt:lpstr>
      <vt:lpstr>MUNI73</vt:lpstr>
      <vt:lpstr>MUNI76</vt:lpstr>
      <vt:lpstr>MUNI81</vt:lpstr>
      <vt:lpstr>MUNI85</vt:lpstr>
      <vt:lpstr>MUNI86</vt:lpstr>
      <vt:lpstr>MUNI88</vt:lpstr>
      <vt:lpstr>MUNI91</vt:lpstr>
      <vt:lpstr>MUNI94</vt:lpstr>
      <vt:lpstr>MUNI95</vt:lpstr>
      <vt:lpstr>MUNI97</vt:lpstr>
      <vt:lpstr>MUNI99</vt:lpstr>
      <vt:lpstr>OFICINADEVENTAS</vt:lpstr>
      <vt:lpstr>'Formulario Insumos Agrícolas'!Print_Area</vt:lpstr>
      <vt:lpstr>'Insumos Industriales'!Print_Area</vt:lpstr>
      <vt:lpstr>Maquinaria!Print_Area</vt:lpstr>
      <vt:lpstr>'Servicios Administrativos'!Print_Area</vt:lpstr>
      <vt:lpstr>RAMOAC</vt:lpstr>
      <vt:lpstr>RAMODI</vt:lpstr>
      <vt:lpstr>RAMOSN</vt:lpstr>
      <vt:lpstr>RAMOVD</vt:lpstr>
      <vt:lpstr>RAMOVDSN</vt:lpstr>
      <vt:lpstr>SUBRAMO</vt:lpstr>
      <vt:lpstr>SUBRAMO10</vt:lpstr>
      <vt:lpstr>SUBRAMO11</vt:lpstr>
      <vt:lpstr>SUBRAMO12</vt:lpstr>
      <vt:lpstr>SUBRAMO13</vt:lpstr>
      <vt:lpstr>SUBRAMO20</vt:lpstr>
      <vt:lpstr>SUBRAMO21</vt:lpstr>
      <vt:lpstr>SUBRAMO22</vt:lpstr>
      <vt:lpstr>SUBRAMO30</vt:lpstr>
      <vt:lpstr>SUBRAMO31</vt:lpstr>
      <vt:lpstr>SUBRAMO32</vt:lpstr>
      <vt:lpstr>SUBRAMO33</vt:lpstr>
      <vt:lpstr>SUBRAMO34</vt:lpstr>
      <vt:lpstr>SUBRAMO35</vt:lpstr>
      <vt:lpstr>SUBRAMO36</vt:lpstr>
      <vt:lpstr>SUBRAMO37</vt:lpstr>
      <vt:lpstr>Maquinaria!TSOLICITUD</vt:lpstr>
      <vt:lpstr>'Servicios Administrativos'!TSOLICITUD</vt:lpstr>
      <vt:lpstr>TSOLICITUD</vt:lpstr>
      <vt:lpstr>VENDEDOR111</vt:lpstr>
      <vt:lpstr>VENDEDOR112</vt:lpstr>
      <vt:lpstr>VENDEDOR113</vt:lpstr>
      <vt:lpstr>VENDEDOR120</vt:lpstr>
      <vt:lpstr>VENDEDOR140</vt:lpstr>
      <vt:lpstr>VENDEDOR150</vt:lpstr>
      <vt:lpstr>VENDEDOR910</vt:lpstr>
      <vt:lpstr>Maquinaria!Z_98A829E1_7621_4963_A8C2_24351EBB2C5C_.wvu.Cols</vt:lpstr>
      <vt:lpstr>'Servicios Administrativos'!Z_98A829E1_7621_4963_A8C2_24351EBB2C5C_.wvu.Cols</vt:lpstr>
      <vt:lpstr>'Formulario Insumos Agrícolas'!Z_98A829E1_7621_4963_A8C2_24351EBB2C5C_.wvu.PrintArea</vt:lpstr>
      <vt:lpstr>'Insumos Industriales'!Z_98A829E1_7621_4963_A8C2_24351EBB2C5C_.wvu.PrintArea</vt:lpstr>
      <vt:lpstr>Maquinaria!Z_98A829E1_7621_4963_A8C2_24351EBB2C5C_.wvu.PrintArea</vt:lpstr>
      <vt:lpstr>'Servicios Administrativos'!Z_98A829E1_7621_4963_A8C2_24351EBB2C5C_.wvu.PrintArea</vt:lpstr>
      <vt:lpstr>'Insumos Industriales'!Z_98A829E1_7621_4963_A8C2_24351EBB2C5C_.wvu.Rows</vt:lpstr>
      <vt:lpstr>Maquinaria!Z_98A829E1_7621_4963_A8C2_24351EBB2C5C_.wvu.Rows</vt:lpstr>
      <vt:lpstr>'Servicios Administrativos'!Z_98A829E1_7621_4963_A8C2_24351EBB2C5C_.wvu.Rows</vt:lpstr>
      <vt:lpstr>ZONADEVENTAS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Renee Rodriguez Castañeda</dc:creator>
  <cp:lastModifiedBy>Carlos Andres Maldonado Suarez</cp:lastModifiedBy>
  <cp:lastPrinted>2016-06-09T23:15:08Z</cp:lastPrinted>
  <dcterms:created xsi:type="dcterms:W3CDTF">2016-04-26T17:55:18Z</dcterms:created>
  <dcterms:modified xsi:type="dcterms:W3CDTF">2025-05-19T20:47:14Z</dcterms:modified>
</cp:coreProperties>
</file>